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3\Раскрытие информации\Декабрь\"/>
    </mc:Choice>
  </mc:AlternateContent>
  <bookViews>
    <workbookView xWindow="0" yWindow="0" windowWidth="2475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F29" i="1"/>
  <c r="F16" i="1"/>
  <c r="E16" i="1"/>
  <c r="F20" i="1"/>
  <c r="E20" i="1"/>
  <c r="F18" i="1"/>
  <c r="E18" i="1"/>
  <c r="E15" i="1"/>
  <c r="F15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<sst xmlns="http://schemas.openxmlformats.org/spreadsheetml/2006/main" count="196" uniqueCount="52">
  <si>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</si>
  <si>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</si>
  <si>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</si>
  <si>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</si>
  <si>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</si>
  <si>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</si>
  <si>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</si>
  <si>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</si>
  <si>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</si>
  <si>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</si>
  <si>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</si>
  <si>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</si>
  <si>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</si>
  <si>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</si>
  <si>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</si>
  <si>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</si>
  <si>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</si>
  <si>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</si>
  <si>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</si>
  <si>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</si>
  <si>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</si>
  <si>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</si>
  <si>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</si>
  <si>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</si>
  <si>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</si>
  <si>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</si>
  <si>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</si>
  <si>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</si>
  <si>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</si>
  <si>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</si>
  <si>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</si>
  <si>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</si>
  <si>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</si>
  <si>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</si>
  <si>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</si>
  <si>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</si>
  <si>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</si>
  <si>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</si>
  <si>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</si>
  <si>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</si>
  <si>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</si>
  <si>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</si>
  <si>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</si>
  <si>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</si>
  <si>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</si>
  <si>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</si>
  <si>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</si>
  <si>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</si>
  <si>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</si>
  <si>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</si>
  <si>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</si>
  <si>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декабрь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</si>
</sst>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K22" sqref="K22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">
        <v>51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7" t="s">
        <v>10</v>
      </c>
      <c r="K13" s="7" t="s">
        <v>11</v>
      </c>
      <c r="L13" s="7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9" t="s">
        <v>15</v>
      </c>
      <c r="E15" s="17">
        <f>10+25</f>
        <v>35</v>
      </c>
      <c r="F15" s="17">
        <f>50+118</f>
        <v>168</v>
      </c>
      <c r="G15" s="17">
        <v>2</v>
      </c>
      <c r="H15" s="17">
        <v>10</v>
      </c>
      <c r="I15" s="17">
        <v>0</v>
      </c>
      <c r="J15" s="17">
        <v>0</v>
      </c>
      <c r="K15" s="17">
        <f>G15</f>
        <v>2</v>
      </c>
      <c r="L15" s="17">
        <v>0</v>
      </c>
      <c r="M15" s="17">
        <v>27</v>
      </c>
      <c r="N15" s="17">
        <v>125.5</v>
      </c>
      <c r="O15" s="17">
        <v>69</v>
      </c>
      <c r="P15" s="17">
        <v>352.4</v>
      </c>
    </row>
    <row r="16" spans="1:16" ht="24" x14ac:dyDescent="0.25">
      <c r="A16" s="12">
        <v>2</v>
      </c>
      <c r="B16" s="31"/>
      <c r="C16" s="34"/>
      <c r="D16" s="9" t="s">
        <v>16</v>
      </c>
      <c r="E16" s="17">
        <f>46+19+20+1+1</f>
        <v>87</v>
      </c>
      <c r="F16" s="17">
        <f>402.34+373.67+269.66+6.01+6</f>
        <v>1057.68</v>
      </c>
      <c r="G16" s="17">
        <v>2</v>
      </c>
      <c r="H16" s="17">
        <v>11</v>
      </c>
      <c r="I16" s="17">
        <v>0</v>
      </c>
      <c r="J16" s="17">
        <v>0</v>
      </c>
      <c r="K16" s="17">
        <f t="shared" ref="K16:K28" si="0">G16</f>
        <v>2</v>
      </c>
      <c r="L16" s="17">
        <v>0</v>
      </c>
      <c r="M16" s="17">
        <v>87</v>
      </c>
      <c r="N16" s="17">
        <v>621.86</v>
      </c>
      <c r="O16" s="17">
        <v>309</v>
      </c>
      <c r="P16" s="17">
        <v>1973.74</v>
      </c>
    </row>
    <row r="17" spans="1:16" ht="21" customHeight="1" x14ac:dyDescent="0.25">
      <c r="A17" s="12">
        <v>3</v>
      </c>
      <c r="B17" s="31"/>
      <c r="C17" s="34" t="s">
        <v>17</v>
      </c>
      <c r="D17" s="9" t="s">
        <v>15</v>
      </c>
      <c r="E17" s="17">
        <v>2</v>
      </c>
      <c r="F17" s="17">
        <v>20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2</v>
      </c>
      <c r="N17" s="17">
        <v>20</v>
      </c>
      <c r="O17" s="17">
        <v>7</v>
      </c>
      <c r="P17" s="17">
        <v>49</v>
      </c>
    </row>
    <row r="18" spans="1:16" ht="24" x14ac:dyDescent="0.25">
      <c r="A18" s="12">
        <v>4</v>
      </c>
      <c r="B18" s="31"/>
      <c r="C18" s="34"/>
      <c r="D18" s="9" t="s">
        <v>16</v>
      </c>
      <c r="E18" s="17">
        <f>13+4</f>
        <v>17</v>
      </c>
      <c r="F18" s="17">
        <f>45.6+257.65</f>
        <v>303.25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5</v>
      </c>
      <c r="N18" s="17">
        <v>147.55000000000001</v>
      </c>
      <c r="O18" s="17">
        <v>29</v>
      </c>
      <c r="P18" s="17">
        <v>2984.55</v>
      </c>
    </row>
    <row r="19" spans="1:16" ht="24" x14ac:dyDescent="0.25">
      <c r="A19" s="12">
        <v>5</v>
      </c>
      <c r="B19" s="31" t="s">
        <v>18</v>
      </c>
      <c r="C19" s="3" t="s">
        <v>14</v>
      </c>
      <c r="D19" s="4" t="s">
        <v>16</v>
      </c>
      <c r="E19" s="17">
        <v>3</v>
      </c>
      <c r="F19" s="17">
        <v>244.78</v>
      </c>
      <c r="G19" s="17">
        <v>1</v>
      </c>
      <c r="H19" s="17">
        <v>46.7</v>
      </c>
      <c r="I19" s="17">
        <v>0</v>
      </c>
      <c r="J19" s="17">
        <v>0</v>
      </c>
      <c r="K19" s="17">
        <f t="shared" si="0"/>
        <v>1</v>
      </c>
      <c r="L19" s="17">
        <v>0</v>
      </c>
      <c r="M19" s="17">
        <v>1</v>
      </c>
      <c r="N19" s="17">
        <v>215</v>
      </c>
      <c r="O19" s="17">
        <v>1</v>
      </c>
      <c r="P19" s="17">
        <v>5.2</v>
      </c>
    </row>
    <row r="20" spans="1:16" ht="24" x14ac:dyDescent="0.25">
      <c r="A20" s="12">
        <v>6</v>
      </c>
      <c r="B20" s="31"/>
      <c r="C20" s="3" t="s">
        <v>17</v>
      </c>
      <c r="D20" s="4" t="s">
        <v>16</v>
      </c>
      <c r="E20" s="17">
        <f>1+2+4</f>
        <v>7</v>
      </c>
      <c r="F20" s="17">
        <f>1456.8+298.91+14063.05</f>
        <v>15818.759999999998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2</v>
      </c>
      <c r="N20" s="17">
        <v>289.32</v>
      </c>
      <c r="O20" s="17">
        <v>11</v>
      </c>
      <c r="P20" s="17">
        <v>2352.91</v>
      </c>
    </row>
    <row r="21" spans="1:16" ht="24" x14ac:dyDescent="0.25">
      <c r="A21" s="12">
        <v>7</v>
      </c>
      <c r="B21" s="31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31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7">
        <v>169</v>
      </c>
      <c r="F29" s="17">
        <f>1099.94+5</f>
        <v>1104.94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f>177+5</f>
        <v>182</v>
      </c>
      <c r="N29" s="17">
        <f>1232.6+33</f>
        <v>1265.5999999999999</v>
      </c>
      <c r="O29" s="17">
        <v>367</v>
      </c>
      <c r="P29" s="17">
        <v>2524.91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7">
        <v>5</v>
      </c>
      <c r="F30" s="17">
        <v>35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8</v>
      </c>
      <c r="N30" s="17">
        <v>52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7">
        <f>SUM(E15:E29)</f>
        <v>320</v>
      </c>
      <c r="F31" s="17">
        <f t="shared" ref="F31:P31" si="1">SUM(F15:F29)</f>
        <v>18717.409999999996</v>
      </c>
      <c r="G31" s="17">
        <f t="shared" si="1"/>
        <v>5</v>
      </c>
      <c r="H31" s="17">
        <f t="shared" si="1"/>
        <v>67.7</v>
      </c>
      <c r="I31" s="17">
        <f t="shared" si="1"/>
        <v>0</v>
      </c>
      <c r="J31" s="17">
        <f t="shared" si="1"/>
        <v>0</v>
      </c>
      <c r="K31" s="17">
        <f t="shared" si="1"/>
        <v>5</v>
      </c>
      <c r="L31" s="17">
        <f t="shared" si="1"/>
        <v>0</v>
      </c>
      <c r="M31" s="17">
        <f>SUM(M15:M29)</f>
        <v>306</v>
      </c>
      <c r="N31" s="17">
        <f t="shared" si="1"/>
        <v>2684.83</v>
      </c>
      <c r="O31" s="17">
        <f t="shared" si="1"/>
        <v>793</v>
      </c>
      <c r="P31" s="17">
        <f t="shared" si="1"/>
        <v>10242.709999999999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B29:D29"/>
    <mergeCell ref="B30:D30"/>
    <mergeCell ref="B31:D31"/>
    <mergeCell ref="B32:P32"/>
    <mergeCell ref="E33:F33"/>
    <mergeCell ref="G33:I33"/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22" zoomScaleNormal="100" workbookViewId="0">
      <selection activeCell="O15" sqref="O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декабрь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7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1</v>
      </c>
      <c r="P16" s="14">
        <v>6.5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14">
        <v>50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14">
        <v>15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5</v>
      </c>
      <c r="F29" s="14">
        <v>18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5.25</v>
      </c>
      <c r="O29" s="14">
        <v>11</v>
      </c>
      <c r="P29" s="14">
        <v>41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5</v>
      </c>
      <c r="F31" s="14">
        <f t="shared" ref="F31:P31" si="0">SUM(F15:F29)</f>
        <v>18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5.25</v>
      </c>
      <c r="O31" s="14">
        <f t="shared" si="0"/>
        <v>17</v>
      </c>
      <c r="P31" s="14">
        <f t="shared" si="0"/>
        <v>119.5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85" zoomScaleNormal="85" workbookViewId="0">
      <selection activeCell="O16" sqref="O16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 t="str">
        <f>СВГКМ!A8</f>
        <v>за декабрь 2023 г.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11"/>
    </row>
    <row r="10" spans="1:16" s="6" customFormat="1" ht="42.75" customHeight="1" x14ac:dyDescent="0.2">
      <c r="A10" s="33" t="s">
        <v>0</v>
      </c>
      <c r="B10" s="32" t="s">
        <v>1</v>
      </c>
      <c r="C10" s="32"/>
      <c r="D10" s="32"/>
      <c r="E10" s="32" t="s">
        <v>2</v>
      </c>
      <c r="F10" s="32"/>
      <c r="G10" s="32" t="s">
        <v>3</v>
      </c>
      <c r="H10" s="32"/>
      <c r="I10" s="32"/>
      <c r="J10" s="32"/>
      <c r="K10" s="32"/>
      <c r="L10" s="32"/>
      <c r="M10" s="32" t="s">
        <v>4</v>
      </c>
      <c r="N10" s="32"/>
      <c r="O10" s="32" t="s">
        <v>5</v>
      </c>
      <c r="P10" s="32"/>
    </row>
    <row r="11" spans="1:16" s="6" customFormat="1" ht="33" customHeight="1" x14ac:dyDescent="0.2">
      <c r="A11" s="33"/>
      <c r="B11" s="32"/>
      <c r="C11" s="32"/>
      <c r="D11" s="32"/>
      <c r="E11" s="32" t="s">
        <v>6</v>
      </c>
      <c r="F11" s="32" t="s">
        <v>32</v>
      </c>
      <c r="G11" s="32" t="s">
        <v>6</v>
      </c>
      <c r="H11" s="32" t="s">
        <v>32</v>
      </c>
      <c r="I11" s="32" t="s">
        <v>7</v>
      </c>
      <c r="J11" s="32"/>
      <c r="K11" s="32"/>
      <c r="L11" s="32"/>
      <c r="M11" s="32" t="s">
        <v>6</v>
      </c>
      <c r="N11" s="32" t="s">
        <v>32</v>
      </c>
      <c r="O11" s="32" t="s">
        <v>6</v>
      </c>
      <c r="P11" s="32" t="s">
        <v>32</v>
      </c>
    </row>
    <row r="12" spans="1:16" s="6" customFormat="1" ht="32.25" customHeight="1" x14ac:dyDescent="0.2">
      <c r="A12" s="33"/>
      <c r="B12" s="32"/>
      <c r="C12" s="32"/>
      <c r="D12" s="32"/>
      <c r="E12" s="32"/>
      <c r="F12" s="32"/>
      <c r="G12" s="32"/>
      <c r="H12" s="32"/>
      <c r="I12" s="32" t="s">
        <v>8</v>
      </c>
      <c r="J12" s="32" t="s">
        <v>9</v>
      </c>
      <c r="K12" s="32"/>
      <c r="L12" s="32"/>
      <c r="M12" s="32"/>
      <c r="N12" s="32"/>
      <c r="O12" s="32"/>
      <c r="P12" s="32"/>
    </row>
    <row r="13" spans="1:16" s="6" customFormat="1" ht="78" customHeight="1" x14ac:dyDescent="0.2">
      <c r="A13" s="33"/>
      <c r="B13" s="32"/>
      <c r="C13" s="32"/>
      <c r="D13" s="32"/>
      <c r="E13" s="32"/>
      <c r="F13" s="32"/>
      <c r="G13" s="32"/>
      <c r="H13" s="32"/>
      <c r="I13" s="32"/>
      <c r="J13" s="13" t="s">
        <v>10</v>
      </c>
      <c r="K13" s="13" t="s">
        <v>11</v>
      </c>
      <c r="L13" s="13" t="s">
        <v>12</v>
      </c>
      <c r="M13" s="32"/>
      <c r="N13" s="32"/>
      <c r="O13" s="32"/>
      <c r="P13" s="32"/>
    </row>
    <row r="14" spans="1:16" s="6" customFormat="1" ht="19.5" customHeight="1" x14ac:dyDescent="0.2">
      <c r="A14" s="33"/>
      <c r="B14" s="32">
        <v>1</v>
      </c>
      <c r="C14" s="32"/>
      <c r="D14" s="32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31" t="s">
        <v>13</v>
      </c>
      <c r="C15" s="34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31"/>
      <c r="C16" s="34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0.5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31"/>
      <c r="C17" s="34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31"/>
      <c r="C18" s="34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31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31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31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31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34" t="s">
        <v>20</v>
      </c>
      <c r="C23" s="36" t="s">
        <v>35</v>
      </c>
      <c r="D23" s="37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34"/>
      <c r="C24" s="21" t="s">
        <v>21</v>
      </c>
      <c r="D24" s="38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34"/>
      <c r="C25" s="21" t="s">
        <v>22</v>
      </c>
      <c r="D25" s="38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34"/>
      <c r="C26" s="36" t="s">
        <v>23</v>
      </c>
      <c r="D26" s="37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34"/>
      <c r="C27" s="21" t="s">
        <v>24</v>
      </c>
      <c r="D27" s="38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34"/>
      <c r="C28" s="21" t="s">
        <v>25</v>
      </c>
      <c r="D28" s="3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1" t="s">
        <v>36</v>
      </c>
      <c r="C29" s="22"/>
      <c r="D29" s="23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1" t="s">
        <v>38</v>
      </c>
      <c r="C30" s="22"/>
      <c r="D30" s="23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1" t="s">
        <v>26</v>
      </c>
      <c r="C31" s="22"/>
      <c r="D31" s="23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</v>
      </c>
      <c r="N31" s="14">
        <f t="shared" si="0"/>
        <v>0.5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18" t="s">
        <v>41</v>
      </c>
      <c r="B32" s="24" t="s">
        <v>40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ht="24.75" customHeight="1" x14ac:dyDescent="0.25">
      <c r="A33" s="19"/>
      <c r="B33" s="21" t="s">
        <v>42</v>
      </c>
      <c r="C33" s="22"/>
      <c r="D33" s="23"/>
      <c r="E33" s="24" t="s">
        <v>43</v>
      </c>
      <c r="F33" s="26"/>
      <c r="G33" s="24" t="s">
        <v>44</v>
      </c>
      <c r="H33" s="25"/>
      <c r="I33" s="26"/>
      <c r="J33" s="24" t="s">
        <v>46</v>
      </c>
      <c r="K33" s="25"/>
      <c r="L33" s="26"/>
      <c r="M33" s="24" t="s">
        <v>45</v>
      </c>
      <c r="N33" s="26"/>
      <c r="O33" s="24" t="s">
        <v>47</v>
      </c>
      <c r="P33" s="26"/>
    </row>
    <row r="34" spans="1:16" ht="24.75" customHeight="1" x14ac:dyDescent="0.25">
      <c r="A34" s="19"/>
      <c r="B34" s="24" t="s">
        <v>48</v>
      </c>
      <c r="C34" s="27"/>
      <c r="D34" s="28"/>
      <c r="E34" s="24"/>
      <c r="F34" s="26"/>
      <c r="G34" s="24"/>
      <c r="H34" s="27"/>
      <c r="I34" s="28"/>
      <c r="J34" s="24"/>
      <c r="K34" s="27"/>
      <c r="L34" s="28"/>
      <c r="M34" s="24"/>
      <c r="N34" s="28"/>
      <c r="O34" s="24"/>
      <c r="P34" s="28"/>
    </row>
    <row r="35" spans="1:16" s="6" customFormat="1" ht="26.25" customHeight="1" x14ac:dyDescent="0.2">
      <c r="A35" s="20"/>
      <c r="B35" s="24" t="s">
        <v>49</v>
      </c>
      <c r="C35" s="27"/>
      <c r="D35" s="28"/>
      <c r="E35" s="29"/>
      <c r="F35" s="30"/>
      <c r="G35" s="24"/>
      <c r="H35" s="27"/>
      <c r="I35" s="28"/>
      <c r="J35" s="24"/>
      <c r="K35" s="27"/>
      <c r="L35" s="28"/>
      <c r="M35" s="29"/>
      <c r="N35" s="30"/>
      <c r="O35" s="24"/>
      <c r="P35" s="28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8"/>
    <mergeCell ref="C23:D23"/>
    <mergeCell ref="C24:D24"/>
    <mergeCell ref="C25:D25"/>
    <mergeCell ref="C26:D26"/>
    <mergeCell ref="C27:D27"/>
    <mergeCell ref="C28:D28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M34:N34"/>
    <mergeCell ref="O34:P34"/>
    <mergeCell ref="B35:D35"/>
    <mergeCell ref="E35:F35"/>
    <mergeCell ref="G35:I35"/>
    <mergeCell ref="J35:L35"/>
    <mergeCell ref="M35:N3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2024-01-09T23:22:27Z</dcterms:modified>
</cp:coreProperties>
</file>