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ova_vv\Desktop\Раскрытие информации\2026 год\Инвестпрограмма план на 2026 год\"/>
    </mc:Choice>
  </mc:AlternateContent>
  <bookViews>
    <workbookView xWindow="0" yWindow="0" windowWidth="28800" windowHeight="11700"/>
  </bookViews>
  <sheets>
    <sheet name="Свод 2026 Ленск" sheetId="1" r:id="rId1"/>
  </sheets>
  <externalReferences>
    <externalReference r:id="rId2"/>
  </externalReferences>
  <definedNames>
    <definedName name="_xlnm.Print_Area" localSheetId="0">'Свод 2026 Ленск'!$A$1:$T$33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8" i="1" l="1"/>
  <c r="N48" i="1"/>
  <c r="L48" i="1"/>
  <c r="N47" i="1"/>
  <c r="K47" i="1"/>
  <c r="L47" i="1" s="1"/>
  <c r="N46" i="1"/>
  <c r="L46" i="1"/>
  <c r="K46" i="1"/>
  <c r="N45" i="1"/>
  <c r="L45" i="1"/>
  <c r="Z44" i="1"/>
  <c r="L44" i="1"/>
  <c r="Z42" i="1"/>
  <c r="N42" i="1"/>
  <c r="L42" i="1"/>
  <c r="K41" i="1"/>
  <c r="L41" i="1" s="1"/>
  <c r="Z40" i="1"/>
  <c r="L40" i="1"/>
  <c r="N39" i="1"/>
  <c r="L39" i="1"/>
  <c r="B12" i="1"/>
  <c r="B11" i="1"/>
</calcChain>
</file>

<file path=xl/sharedStrings.xml><?xml version="1.0" encoding="utf-8"?>
<sst xmlns="http://schemas.openxmlformats.org/spreadsheetml/2006/main" count="68" uniqueCount="57">
  <si>
    <t>Информация об инвестиционной программе АО "Сахатранснефтегаз" на 2026 год (план)</t>
  </si>
  <si>
    <t>в сфере транспортировке газа по магистральным трубопроводам. Ленский район</t>
  </si>
  <si>
    <t>N</t>
  </si>
  <si>
    <t>Наименование показателя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</si>
  <si>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</si>
  <si>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</si>
  <si>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</si>
  <si>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</si>
  <si>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</si>
  <si>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</si>
  <si>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</si>
  <si>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</si>
  <si>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</si>
  <si>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</si>
  <si>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</si>
  <si>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</si>
  <si>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</si>
  <si>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</si>
  <si>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</si>
  <si>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</si>
  <si>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</si>
  <si>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</si>
  <si>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</si>
  <si>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t>%</t>
  </si>
  <si>
    <t>всего, млн. руб.</t>
  </si>
  <si>
    <t>Факт</t>
  </si>
  <si>
    <t>Общая сумма инвестиций*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</si>
  <si>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</si>
  <si>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</si>
  <si>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2.1</t>
  </si>
  <si>
    <t>2.2</t>
  </si>
  <si>
    <t>2.3.</t>
  </si>
  <si>
    <t>новые объекты</t>
  </si>
  <si>
    <t>3.1</t>
  </si>
  <si>
    <t>реконструируемые (модернизируемые) объекты</t>
  </si>
  <si>
    <t>4.1</t>
  </si>
  <si>
    <t>Сведения о долгосрочных финансовых вложениях</t>
  </si>
  <si>
    <t>Сведения о приобретении внеоборотных активов</t>
  </si>
  <si>
    <t>6.1</t>
  </si>
  <si>
    <t xml:space="preserve">ГО от 272 км до ГРС г. Покровска 1 нитка инв. №00003470. Реконструкция </t>
  </si>
  <si>
    <t>0,072</t>
  </si>
  <si>
    <t>2.3</t>
  </si>
  <si>
    <t>ГО к с. Кобяй Кобяйское улуса Республики Саха (Якутия). II нитка</t>
  </si>
  <si>
    <t>1 кв. 2018 г.</t>
  </si>
  <si>
    <t>0,004</t>
  </si>
  <si>
    <t>2.5</t>
  </si>
  <si>
    <t>Производственная база АО "СТНГ" в п.Кысыл-Сыр Вилюйского улуса РС(Я).</t>
  </si>
  <si>
    <t>2.7</t>
  </si>
  <si>
    <t>МГ Кысыл-Сыр-Мастах 2 нитка-участок от 59,7-84,2км (лит.1), инв.№:00003430. Узел приема очистного устройства 82-2. СМР</t>
  </si>
  <si>
    <t>3.2</t>
  </si>
  <si>
    <t>4.2</t>
  </si>
  <si>
    <t>4.3</t>
  </si>
  <si>
    <t>Подводный переход МГ через р. Лена для  газификации Заречных улусов РС(Я) (основная нитка) инв. №00019023. Реконструкция участка ПК119-ПК126</t>
  </si>
  <si>
    <t>4.4</t>
  </si>
  <si>
    <t>Подводный переход МГ через р. Лена для газификации Заречных улусов РС (Я) 2 нитка, инв. №00018970. Реконструкция участка ПК93-ПК104</t>
  </si>
  <si>
    <t>0,043</t>
  </si>
  <si>
    <t>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</si>
</sst>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"/>
    <numFmt numFmtId="165" formatCode="#,##0.000"/>
    <numFmt numFmtId="166" formatCode="[$-419]mmmm\ yyyy;@"/>
  </numFmts>
  <fonts count="18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4" fillId="0" borderId="0"/>
    <xf numFmtId="0" fontId="17" fillId="0" borderId="0"/>
  </cellStyleXfs>
  <cellXfs count="74">
    <xf numFmtId="0" fontId="0" fillId="0" borderId="0" xfId="0"/>
    <xf numFmtId="0" fontId="0" fillId="0" borderId="0" xfId="0" applyFill="1"/>
    <xf numFmtId="43" fontId="4" fillId="0" borderId="0" xfId="3" applyFont="1" applyFill="1" applyBorder="1" applyAlignment="1">
      <alignment horizontal="center" vertical="center"/>
    </xf>
    <xf numFmtId="0" fontId="4" fillId="0" borderId="0" xfId="2" applyFont="1" applyFill="1" applyBorder="1" applyAlignment="1"/>
    <xf numFmtId="0" fontId="4" fillId="0" borderId="0" xfId="2" applyFont="1" applyFill="1"/>
    <xf numFmtId="3" fontId="0" fillId="0" borderId="0" xfId="0" applyNumberFormat="1" applyFill="1"/>
    <xf numFmtId="49" fontId="0" fillId="0" borderId="0" xfId="0" applyNumberFormat="1" applyFill="1"/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9" fontId="4" fillId="0" borderId="0" xfId="2" applyNumberFormat="1" applyFont="1" applyFill="1" applyBorder="1" applyAlignment="1">
      <alignment horizontal="center" vertical="center"/>
    </xf>
    <xf numFmtId="9" fontId="5" fillId="0" borderId="0" xfId="2" applyNumberFormat="1" applyFont="1" applyFill="1" applyBorder="1"/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0" xfId="2" applyNumberFormat="1" applyFont="1" applyFill="1" applyBorder="1" applyAlignment="1">
      <alignment horizontal="center" vertical="center"/>
    </xf>
    <xf numFmtId="3" fontId="5" fillId="0" borderId="0" xfId="2" applyNumberFormat="1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164" fontId="8" fillId="0" borderId="1" xfId="2" applyNumberFormat="1" applyFont="1" applyFill="1" applyBorder="1" applyAlignment="1">
      <alignment horizontal="center" vertical="center"/>
    </xf>
    <xf numFmtId="9" fontId="5" fillId="0" borderId="0" xfId="1" applyFont="1" applyFill="1" applyBorder="1"/>
    <xf numFmtId="0" fontId="9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3" fontId="10" fillId="0" borderId="1" xfId="2" applyNumberFormat="1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3" fontId="10" fillId="0" borderId="1" xfId="2" applyNumberFormat="1" applyFont="1" applyFill="1" applyBorder="1" applyAlignment="1">
      <alignment horizontal="center" vertical="top"/>
    </xf>
    <xf numFmtId="0" fontId="5" fillId="0" borderId="0" xfId="2" applyFont="1" applyFill="1"/>
    <xf numFmtId="0" fontId="5" fillId="3" borderId="0" xfId="2" applyFont="1" applyFill="1"/>
    <xf numFmtId="49" fontId="6" fillId="0" borderId="1" xfId="0" applyNumberFormat="1" applyFont="1" applyFill="1" applyBorder="1" applyAlignment="1">
      <alignment vertical="center" wrapText="1"/>
    </xf>
    <xf numFmtId="4" fontId="5" fillId="0" borderId="0" xfId="3" applyNumberFormat="1" applyFont="1" applyFill="1" applyBorder="1" applyAlignment="1">
      <alignment horizontal="center" vertical="center"/>
    </xf>
    <xf numFmtId="0" fontId="5" fillId="0" borderId="1" xfId="2" applyFont="1" applyFill="1" applyBorder="1"/>
    <xf numFmtId="0" fontId="10" fillId="0" borderId="1" xfId="0" applyFont="1" applyFill="1" applyBorder="1" applyAlignment="1">
      <alignment vertical="center" wrapText="1"/>
    </xf>
    <xf numFmtId="3" fontId="10" fillId="0" borderId="2" xfId="2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top"/>
    </xf>
    <xf numFmtId="0" fontId="5" fillId="4" borderId="0" xfId="2" applyFont="1" applyFill="1"/>
    <xf numFmtId="165" fontId="5" fillId="2" borderId="0" xfId="3" applyNumberFormat="1" applyFont="1" applyFill="1" applyBorder="1" applyAlignment="1">
      <alignment horizontal="center" vertical="center"/>
    </xf>
    <xf numFmtId="0" fontId="0" fillId="0" borderId="0" xfId="0" applyFill="1" applyBorder="1"/>
    <xf numFmtId="49" fontId="10" fillId="0" borderId="0" xfId="2" applyNumberFormat="1" applyFont="1" applyFill="1" applyBorder="1" applyAlignment="1">
      <alignment horizontal="left" vertical="center"/>
    </xf>
    <xf numFmtId="0" fontId="11" fillId="0" borderId="0" xfId="0" applyFont="1" applyFill="1"/>
    <xf numFmtId="0" fontId="13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15" fillId="0" borderId="0" xfId="4" applyFont="1" applyFill="1" applyAlignment="1">
      <alignment horizontal="left"/>
    </xf>
    <xf numFmtId="0" fontId="16" fillId="0" borderId="0" xfId="0" applyFont="1" applyFill="1"/>
    <xf numFmtId="49" fontId="0" fillId="0" borderId="0" xfId="0" applyNumberFormat="1" applyFont="1" applyFill="1"/>
    <xf numFmtId="0" fontId="12" fillId="0" borderId="0" xfId="2" applyFont="1" applyFill="1"/>
    <xf numFmtId="0" fontId="0" fillId="0" borderId="0" xfId="0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3" fillId="0" borderId="0" xfId="0" applyFont="1" applyFill="1"/>
    <xf numFmtId="49" fontId="10" fillId="0" borderId="2" xfId="2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 wrapText="1"/>
    </xf>
    <xf numFmtId="2" fontId="5" fillId="0" borderId="1" xfId="2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vertical="center" wrapText="1"/>
    </xf>
    <xf numFmtId="3" fontId="10" fillId="0" borderId="1" xfId="5" applyNumberFormat="1" applyFont="1" applyFill="1" applyBorder="1" applyAlignment="1">
      <alignment horizontal="center" vertical="center"/>
    </xf>
    <xf numFmtId="165" fontId="10" fillId="0" borderId="2" xfId="2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Fill="1" applyBorder="1"/>
    <xf numFmtId="3" fontId="10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</cellXfs>
  <cellStyles count="6">
    <cellStyle name="Обычный" xfId="0" builtinId="0"/>
    <cellStyle name="Обычный 12" xfId="4"/>
    <cellStyle name="Обычный 2" xfId="5"/>
    <cellStyle name="Обычный 2 2" xfId="2"/>
    <cellStyle name="Процентный" xfId="1" builtinId="5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obmen$\a_ospip\&#1045;&#1075;&#1086;&#1088;&#1086;&#1074;&#1072;%20&#1052;&#1070;\&#1056;&#1072;&#1089;&#1082;&#1088;&#1099;&#1090;&#1080;&#1077;%20&#1080;&#1085;&#1092;&#1086;&#1088;&#1084;&#1072;&#1094;&#1080;&#1080;\2026\&#1048;&#1055;%20&#1052;&#1043;%202026%20&#1087;&#1083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2026 Ленск"/>
      <sheetName val="Свод 2026 Центр участок"/>
      <sheetName val="Лист2"/>
      <sheetName val="Лист1"/>
      <sheetName val="свод"/>
    </sheetNames>
    <sheetDataSet>
      <sheetData sheetId="0"/>
      <sheetData sheetId="1"/>
      <sheetData sheetId="2">
        <row r="7">
          <cell r="A7" t="str">
            <v>Магистральный газопровод Таас-Тумус-Якутск 1 нитка. Участок 92-292 км. (ПИР)</v>
          </cell>
        </row>
        <row r="24">
          <cell r="D24" t="str">
            <v>АГРС (лит Б) инв.№00199794. Техническое перевооружение</v>
          </cell>
        </row>
        <row r="25">
          <cell r="D25" t="str">
            <v>АГРС  ВЛ г.Ленск-АГРС (лит Л) инв.№00199805. Реконструкция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9"/>
  <sheetViews>
    <sheetView tabSelected="1" view="pageBreakPreview" zoomScale="70" zoomScaleNormal="7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28" sqref="J28"/>
    </sheetView>
  </sheetViews>
  <sheetFormatPr defaultRowHeight="15" outlineLevelRow="1" x14ac:dyDescent="0.25"/>
  <cols>
    <col min="1" max="1" width="6.42578125" style="6" customWidth="1"/>
    <col min="2" max="2" width="82.28515625" style="1" customWidth="1"/>
    <col min="3" max="3" width="8" style="1" customWidth="1"/>
    <col min="4" max="4" width="8.5703125" style="1" customWidth="1"/>
    <col min="5" max="5" width="15.7109375" style="1" customWidth="1"/>
    <col min="6" max="6" width="12.7109375" style="1" customWidth="1"/>
    <col min="7" max="10" width="9.85546875" style="1" customWidth="1"/>
    <col min="11" max="13" width="11.140625" style="1" customWidth="1"/>
    <col min="14" max="14" width="10.28515625" style="1" customWidth="1"/>
    <col min="15" max="15" width="8.7109375" style="1" customWidth="1"/>
    <col min="16" max="17" width="10.28515625" style="1" customWidth="1"/>
    <col min="18" max="20" width="8.140625" style="1" customWidth="1"/>
    <col min="21" max="21" width="5" customWidth="1"/>
    <col min="22" max="26" width="12.42578125" customWidth="1"/>
    <col min="27" max="27" width="10.140625" bestFit="1" customWidth="1"/>
    <col min="28" max="28" width="10.140625" customWidth="1"/>
  </cols>
  <sheetData>
    <row r="1" spans="1:61" ht="18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1"/>
      <c r="V1" s="2"/>
      <c r="W1" s="3"/>
      <c r="X1" s="1"/>
      <c r="Y1" s="1"/>
      <c r="Z1" s="1"/>
    </row>
    <row r="2" spans="1:61" ht="18.75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1"/>
      <c r="V2" s="4"/>
      <c r="W2" s="3"/>
      <c r="X2" s="5"/>
      <c r="Y2" s="1"/>
      <c r="Z2" s="1"/>
    </row>
    <row r="3" spans="1:61" x14ac:dyDescent="0.25">
      <c r="U3" s="1"/>
      <c r="V3" s="7"/>
      <c r="W3" s="8"/>
      <c r="X3" s="1"/>
      <c r="Y3" s="1"/>
      <c r="Z3" s="1"/>
    </row>
    <row r="4" spans="1:61" x14ac:dyDescent="0.25">
      <c r="U4" s="1"/>
      <c r="V4" s="9"/>
      <c r="W4" s="10"/>
      <c r="X4" s="1"/>
      <c r="Y4" s="1"/>
      <c r="Z4" s="1"/>
    </row>
    <row r="5" spans="1:61" ht="57" customHeight="1" x14ac:dyDescent="0.25">
      <c r="A5" s="67" t="s">
        <v>2</v>
      </c>
      <c r="B5" s="63" t="s">
        <v>3</v>
      </c>
      <c r="C5" s="63" t="s">
        <v>4</v>
      </c>
      <c r="D5" s="63"/>
      <c r="E5" s="63" t="s">
        <v>5</v>
      </c>
      <c r="F5" s="63"/>
      <c r="G5" s="63" t="s">
        <v>6</v>
      </c>
      <c r="H5" s="63"/>
      <c r="I5" s="63"/>
      <c r="J5" s="63"/>
      <c r="K5" s="63" t="s">
        <v>7</v>
      </c>
      <c r="L5" s="63"/>
      <c r="M5" s="63"/>
      <c r="N5" s="63" t="s">
        <v>8</v>
      </c>
      <c r="O5" s="63"/>
      <c r="P5" s="63" t="s">
        <v>9</v>
      </c>
      <c r="Q5" s="63"/>
      <c r="R5" s="63"/>
      <c r="S5" s="63"/>
      <c r="T5" s="63"/>
      <c r="U5" s="1"/>
      <c r="V5" s="11"/>
      <c r="W5" s="8"/>
      <c r="X5" s="68"/>
      <c r="Y5" s="68"/>
      <c r="Z5" s="1"/>
    </row>
    <row r="6" spans="1:61" ht="59.25" customHeight="1" x14ac:dyDescent="0.25">
      <c r="A6" s="67"/>
      <c r="B6" s="63"/>
      <c r="C6" s="63" t="s">
        <v>10</v>
      </c>
      <c r="D6" s="63" t="s">
        <v>11</v>
      </c>
      <c r="E6" s="63"/>
      <c r="F6" s="63"/>
      <c r="G6" s="63" t="s">
        <v>12</v>
      </c>
      <c r="H6" s="63"/>
      <c r="I6" s="63" t="s">
        <v>13</v>
      </c>
      <c r="J6" s="63"/>
      <c r="K6" s="63" t="s">
        <v>14</v>
      </c>
      <c r="L6" s="63"/>
      <c r="M6" s="63"/>
      <c r="N6" s="63"/>
      <c r="O6" s="63"/>
      <c r="P6" s="63" t="s">
        <v>15</v>
      </c>
      <c r="Q6" s="63" t="s">
        <v>16</v>
      </c>
      <c r="R6" s="63" t="s">
        <v>17</v>
      </c>
      <c r="S6" s="63" t="s">
        <v>18</v>
      </c>
      <c r="T6" s="63" t="s">
        <v>19</v>
      </c>
      <c r="U6" s="1"/>
      <c r="V6" s="12"/>
      <c r="W6" s="8"/>
      <c r="X6" s="68"/>
      <c r="Y6" s="68"/>
      <c r="Z6" s="1"/>
    </row>
    <row r="7" spans="1:61" ht="141.75" x14ac:dyDescent="0.25">
      <c r="A7" s="67"/>
      <c r="B7" s="63"/>
      <c r="C7" s="63"/>
      <c r="D7" s="63"/>
      <c r="E7" s="13" t="s">
        <v>20</v>
      </c>
      <c r="F7" s="13" t="s">
        <v>21</v>
      </c>
      <c r="G7" s="13" t="s">
        <v>22</v>
      </c>
      <c r="H7" s="13" t="s">
        <v>23</v>
      </c>
      <c r="I7" s="13" t="s">
        <v>22</v>
      </c>
      <c r="J7" s="13" t="s">
        <v>23</v>
      </c>
      <c r="K7" s="13" t="s">
        <v>24</v>
      </c>
      <c r="L7" s="13" t="s">
        <v>12</v>
      </c>
      <c r="M7" s="13" t="s">
        <v>13</v>
      </c>
      <c r="N7" s="13" t="s">
        <v>10</v>
      </c>
      <c r="O7" s="13" t="s">
        <v>25</v>
      </c>
      <c r="P7" s="63"/>
      <c r="Q7" s="63"/>
      <c r="R7" s="63"/>
      <c r="S7" s="63"/>
      <c r="T7" s="63"/>
      <c r="U7" s="1"/>
      <c r="V7" s="14"/>
      <c r="W7" s="15"/>
      <c r="X7" s="69"/>
      <c r="Y7" s="69"/>
      <c r="Z7" s="1"/>
    </row>
    <row r="8" spans="1:61" ht="15.75" x14ac:dyDescent="0.25">
      <c r="A8" s="16">
        <v>1</v>
      </c>
      <c r="B8" s="17" t="s">
        <v>26</v>
      </c>
      <c r="C8" s="17"/>
      <c r="D8" s="18"/>
      <c r="E8" s="13"/>
      <c r="F8" s="18"/>
      <c r="G8" s="18"/>
      <c r="H8" s="18"/>
      <c r="I8" s="18"/>
      <c r="J8" s="17"/>
      <c r="K8" s="19">
        <v>6.5730000000000004</v>
      </c>
      <c r="L8" s="19">
        <v>6.5730000000000004</v>
      </c>
      <c r="M8" s="13">
        <v>0</v>
      </c>
      <c r="N8" s="18"/>
      <c r="O8" s="17"/>
      <c r="P8" s="17"/>
      <c r="Q8" s="17"/>
      <c r="R8" s="17"/>
      <c r="S8" s="17"/>
      <c r="T8" s="17"/>
      <c r="V8" s="42"/>
      <c r="W8" s="20"/>
      <c r="X8" s="70"/>
      <c r="Y8" s="70"/>
      <c r="Z8" s="1"/>
    </row>
    <row r="9" spans="1:61" ht="31.5" x14ac:dyDescent="0.25">
      <c r="A9" s="16">
        <v>2</v>
      </c>
      <c r="B9" s="21" t="s">
        <v>27</v>
      </c>
      <c r="C9" s="17"/>
      <c r="D9" s="18"/>
      <c r="E9" s="17"/>
      <c r="F9" s="17"/>
      <c r="G9" s="17"/>
      <c r="H9" s="18"/>
      <c r="I9" s="18"/>
      <c r="J9" s="17"/>
      <c r="K9" s="19">
        <v>6.5730000000000004</v>
      </c>
      <c r="L9" s="19">
        <v>6.5730000000000004</v>
      </c>
      <c r="M9" s="13">
        <v>0</v>
      </c>
      <c r="N9" s="17"/>
      <c r="O9" s="17"/>
      <c r="P9" s="17"/>
      <c r="Q9" s="17"/>
      <c r="R9" s="17"/>
      <c r="S9" s="17"/>
      <c r="T9" s="17"/>
      <c r="U9" s="1"/>
      <c r="V9" s="42"/>
      <c r="W9" s="20"/>
      <c r="X9" s="43"/>
      <c r="Y9" s="43"/>
      <c r="Z9" s="1"/>
      <c r="AC9" s="1"/>
      <c r="AD9" s="1"/>
    </row>
    <row r="10" spans="1:61" ht="15.75" customHeight="1" x14ac:dyDescent="0.25">
      <c r="A10" s="16"/>
      <c r="B10" s="17" t="s">
        <v>28</v>
      </c>
      <c r="C10" s="17"/>
      <c r="D10" s="18"/>
      <c r="E10" s="17"/>
      <c r="F10" s="18"/>
      <c r="G10" s="18"/>
      <c r="H10" s="18"/>
      <c r="I10" s="18"/>
      <c r="J10" s="17"/>
      <c r="K10" s="22"/>
      <c r="L10" s="22"/>
      <c r="M10" s="17"/>
      <c r="N10" s="17"/>
      <c r="O10" s="17"/>
      <c r="P10" s="17"/>
      <c r="Q10" s="17"/>
      <c r="R10" s="17"/>
      <c r="S10" s="17"/>
      <c r="T10" s="17"/>
      <c r="U10" s="1"/>
      <c r="V10" s="43"/>
      <c r="W10" s="15"/>
      <c r="X10" s="43"/>
      <c r="Y10" s="43"/>
      <c r="Z10" s="1"/>
      <c r="AC10" s="1"/>
      <c r="AD10" s="1"/>
    </row>
    <row r="11" spans="1:61" s="31" customFormat="1" ht="20.25" customHeight="1" x14ac:dyDescent="0.25">
      <c r="A11" s="23" t="s">
        <v>29</v>
      </c>
      <c r="B11" s="24" t="str">
        <f>[1]Лист2!D24</f>
        <v>АГРС (лит Б) инв.№00199794. Техническое перевооружение</v>
      </c>
      <c r="C11" s="25"/>
      <c r="D11" s="25"/>
      <c r="E11" s="25"/>
      <c r="F11" s="26"/>
      <c r="G11" s="27"/>
      <c r="H11" s="28"/>
      <c r="I11" s="25"/>
      <c r="J11" s="25"/>
      <c r="K11" s="29">
        <v>1.98319</v>
      </c>
      <c r="L11" s="29">
        <v>1.98319</v>
      </c>
      <c r="M11" s="25">
        <v>0</v>
      </c>
      <c r="N11" s="17"/>
      <c r="O11" s="25"/>
      <c r="P11" s="30"/>
      <c r="Q11" s="30"/>
      <c r="R11" s="30"/>
      <c r="S11" s="30"/>
      <c r="T11" s="30"/>
      <c r="U11" s="8"/>
      <c r="V11" s="71"/>
      <c r="W11" s="15"/>
      <c r="X11" s="72"/>
      <c r="Y11" s="7"/>
      <c r="Z11" s="1"/>
      <c r="AA11"/>
      <c r="AB11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0.25" customHeight="1" x14ac:dyDescent="0.25">
      <c r="A12" s="23" t="s">
        <v>30</v>
      </c>
      <c r="B12" s="24" t="str">
        <f>[1]Лист2!D25</f>
        <v>АГРС  ВЛ г.Ленск-АГРС (лит Л) инв.№00199805. Реконструкция</v>
      </c>
      <c r="C12" s="25"/>
      <c r="D12" s="25"/>
      <c r="E12" s="25"/>
      <c r="F12" s="26"/>
      <c r="G12" s="27"/>
      <c r="H12" s="28"/>
      <c r="I12" s="25"/>
      <c r="J12" s="25"/>
      <c r="K12" s="29">
        <v>4.58955</v>
      </c>
      <c r="L12" s="29">
        <v>4.58955</v>
      </c>
      <c r="M12" s="25">
        <v>0</v>
      </c>
      <c r="N12" s="17"/>
      <c r="O12" s="25"/>
      <c r="P12" s="30"/>
      <c r="Q12" s="30"/>
      <c r="R12" s="30"/>
      <c r="S12" s="30"/>
      <c r="T12" s="30"/>
      <c r="U12" s="8"/>
      <c r="V12" s="71"/>
      <c r="W12" s="15"/>
      <c r="X12" s="72"/>
      <c r="Y12" s="7"/>
      <c r="Z12" s="1"/>
      <c r="AA12"/>
      <c r="AB1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</row>
    <row r="13" spans="1:61" s="31" customFormat="1" ht="20.25" customHeight="1" x14ac:dyDescent="0.25">
      <c r="A13" s="23" t="s">
        <v>31</v>
      </c>
      <c r="B13" s="24"/>
      <c r="C13" s="25"/>
      <c r="D13" s="25"/>
      <c r="E13" s="25"/>
      <c r="F13" s="26"/>
      <c r="G13" s="27"/>
      <c r="H13" s="28"/>
      <c r="I13" s="25"/>
      <c r="J13" s="25"/>
      <c r="K13" s="29"/>
      <c r="L13" s="29">
        <v>0</v>
      </c>
      <c r="M13" s="25"/>
      <c r="N13" s="17"/>
      <c r="O13" s="25"/>
      <c r="P13" s="30"/>
      <c r="Q13" s="30"/>
      <c r="R13" s="30"/>
      <c r="S13" s="30"/>
      <c r="T13" s="30"/>
      <c r="U13" s="8"/>
      <c r="V13" s="71"/>
      <c r="W13" s="15"/>
      <c r="X13" s="72"/>
      <c r="Y13" s="7"/>
      <c r="Z13" s="1"/>
      <c r="AA13"/>
      <c r="AB13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ht="20.25" customHeight="1" x14ac:dyDescent="0.25">
      <c r="A14" s="16">
        <v>3</v>
      </c>
      <c r="B14" s="21" t="s">
        <v>32</v>
      </c>
      <c r="C14" s="17"/>
      <c r="D14" s="17"/>
      <c r="E14" s="17"/>
      <c r="F14" s="17"/>
      <c r="G14" s="33"/>
      <c r="H14" s="28"/>
      <c r="I14" s="25"/>
      <c r="J14" s="17"/>
      <c r="K14" s="19"/>
      <c r="L14" s="19">
        <v>0</v>
      </c>
      <c r="M14" s="25">
        <v>0</v>
      </c>
      <c r="N14" s="17"/>
      <c r="O14" s="17"/>
      <c r="P14" s="17"/>
      <c r="Q14" s="17"/>
      <c r="R14" s="17"/>
      <c r="S14" s="17"/>
      <c r="T14" s="17"/>
      <c r="U14" s="1"/>
      <c r="V14" s="42"/>
      <c r="W14" s="20"/>
      <c r="X14" s="73"/>
      <c r="Y14" s="43"/>
      <c r="Z14" s="1"/>
    </row>
    <row r="15" spans="1:61" s="32" customFormat="1" ht="20.25" customHeight="1" x14ac:dyDescent="0.25">
      <c r="A15" s="23" t="s">
        <v>33</v>
      </c>
      <c r="B15" s="24"/>
      <c r="C15" s="25"/>
      <c r="D15" s="25"/>
      <c r="E15" s="25"/>
      <c r="F15" s="26"/>
      <c r="G15" s="27"/>
      <c r="H15" s="28"/>
      <c r="I15" s="25"/>
      <c r="J15" s="25"/>
      <c r="K15" s="29"/>
      <c r="L15" s="29">
        <v>0</v>
      </c>
      <c r="M15" s="25">
        <v>0</v>
      </c>
      <c r="N15" s="17"/>
      <c r="O15" s="25"/>
      <c r="P15" s="30"/>
      <c r="Q15" s="30"/>
      <c r="R15" s="30"/>
      <c r="S15" s="30"/>
      <c r="T15" s="30"/>
      <c r="U15" s="8"/>
      <c r="V15" s="34"/>
      <c r="W15" s="8"/>
      <c r="X15" s="72"/>
      <c r="Y15" s="8"/>
      <c r="Z15" s="1"/>
      <c r="AA15"/>
      <c r="AB15"/>
    </row>
    <row r="16" spans="1:61" ht="20.25" customHeight="1" x14ac:dyDescent="0.25">
      <c r="A16" s="16">
        <v>4</v>
      </c>
      <c r="B16" s="21" t="s">
        <v>34</v>
      </c>
      <c r="C16" s="17"/>
      <c r="D16" s="17"/>
      <c r="E16" s="17"/>
      <c r="F16" s="17"/>
      <c r="G16" s="17"/>
      <c r="H16" s="28"/>
      <c r="I16" s="25"/>
      <c r="J16" s="17"/>
      <c r="K16" s="19">
        <v>6.5730000000000004</v>
      </c>
      <c r="L16" s="19">
        <v>6.5730000000000004</v>
      </c>
      <c r="M16" s="25">
        <v>0</v>
      </c>
      <c r="N16" s="17"/>
      <c r="O16" s="17"/>
      <c r="P16" s="17"/>
      <c r="Q16" s="17"/>
      <c r="R16" s="17"/>
      <c r="S16" s="17"/>
      <c r="T16" s="17"/>
      <c r="U16" s="1"/>
      <c r="V16" s="42"/>
      <c r="W16" s="20"/>
      <c r="X16" s="73"/>
      <c r="Y16" s="43"/>
      <c r="Z16" s="1"/>
    </row>
    <row r="17" spans="1:61" s="41" customFormat="1" ht="15.75" hidden="1" outlineLevel="1" x14ac:dyDescent="0.25">
      <c r="A17" s="23" t="s">
        <v>35</v>
      </c>
      <c r="B17" s="36"/>
      <c r="C17" s="25">
        <v>2024</v>
      </c>
      <c r="D17" s="25"/>
      <c r="E17" s="37"/>
      <c r="F17" s="37"/>
      <c r="G17" s="27"/>
      <c r="H17" s="28"/>
      <c r="I17" s="25"/>
      <c r="J17" s="37"/>
      <c r="K17" s="38">
        <v>0</v>
      </c>
      <c r="L17" s="38">
        <v>0</v>
      </c>
      <c r="M17" s="25">
        <v>0</v>
      </c>
      <c r="N17" s="17"/>
      <c r="O17" s="39"/>
      <c r="P17" s="40"/>
      <c r="Q17" s="30"/>
      <c r="R17" s="30"/>
      <c r="S17" s="30"/>
      <c r="T17" s="30"/>
      <c r="U17" s="8"/>
      <c r="V17" s="34"/>
      <c r="W17" s="8"/>
      <c r="X17" s="72"/>
      <c r="Y17" s="8"/>
      <c r="Z17" s="1"/>
      <c r="AA17"/>
      <c r="AB17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</row>
    <row r="18" spans="1:61" ht="20.25" customHeight="1" collapsed="1" x14ac:dyDescent="0.25">
      <c r="A18" s="16">
        <v>5</v>
      </c>
      <c r="B18" s="21" t="s">
        <v>36</v>
      </c>
      <c r="C18" s="17"/>
      <c r="D18" s="17"/>
      <c r="E18" s="17"/>
      <c r="F18" s="17"/>
      <c r="G18" s="17"/>
      <c r="H18" s="17"/>
      <c r="I18" s="17"/>
      <c r="J18" s="17"/>
      <c r="K18" s="19">
        <v>0</v>
      </c>
      <c r="L18" s="19">
        <v>0</v>
      </c>
      <c r="M18" s="25">
        <v>0</v>
      </c>
      <c r="N18" s="17"/>
      <c r="O18" s="17"/>
      <c r="P18" s="17"/>
      <c r="Q18" s="17"/>
      <c r="R18" s="17"/>
      <c r="S18" s="17"/>
      <c r="T18" s="17"/>
      <c r="U18" s="8"/>
      <c r="V18" s="43"/>
      <c r="W18" s="43"/>
      <c r="X18" s="43"/>
      <c r="Y18" s="43"/>
      <c r="Z18" s="1"/>
    </row>
    <row r="19" spans="1:61" ht="20.25" customHeight="1" x14ac:dyDescent="0.25">
      <c r="A19" s="16">
        <v>6</v>
      </c>
      <c r="B19" s="21" t="s">
        <v>37</v>
      </c>
      <c r="C19" s="17"/>
      <c r="D19" s="17"/>
      <c r="E19" s="17"/>
      <c r="F19" s="17"/>
      <c r="G19" s="17"/>
      <c r="H19" s="17"/>
      <c r="I19" s="17"/>
      <c r="J19" s="17"/>
      <c r="K19" s="19">
        <v>0</v>
      </c>
      <c r="L19" s="19">
        <v>0</v>
      </c>
      <c r="M19" s="25">
        <v>0</v>
      </c>
      <c r="N19" s="17"/>
      <c r="O19" s="17"/>
      <c r="P19" s="17"/>
      <c r="Q19" s="17"/>
      <c r="R19" s="17"/>
      <c r="S19" s="17"/>
      <c r="T19" s="17"/>
      <c r="U19" s="8"/>
      <c r="V19" s="42"/>
      <c r="W19" s="20"/>
      <c r="X19" s="43"/>
      <c r="Y19" s="43"/>
      <c r="Z19" s="1"/>
    </row>
    <row r="20" spans="1:61" ht="15.75" x14ac:dyDescent="0.25">
      <c r="A20" s="16" t="s">
        <v>38</v>
      </c>
      <c r="B20" s="17"/>
      <c r="C20" s="17"/>
      <c r="D20" s="17"/>
      <c r="E20" s="17"/>
      <c r="F20" s="17"/>
      <c r="G20" s="17"/>
      <c r="H20" s="17"/>
      <c r="I20" s="17"/>
      <c r="J20" s="17"/>
      <c r="K20" s="29"/>
      <c r="L20" s="29"/>
      <c r="M20" s="25"/>
      <c r="N20" s="17"/>
      <c r="O20" s="17"/>
      <c r="P20" s="17"/>
      <c r="Q20" s="17"/>
      <c r="R20" s="17"/>
      <c r="S20" s="17"/>
      <c r="T20" s="17"/>
      <c r="U20" s="8"/>
      <c r="V20" s="42"/>
      <c r="W20" s="20"/>
      <c r="X20" s="43"/>
      <c r="Y20" s="43"/>
      <c r="Z20" s="1"/>
    </row>
    <row r="21" spans="1:61" ht="15.75" x14ac:dyDescent="0.25">
      <c r="A21" s="44"/>
      <c r="U21" s="8"/>
      <c r="Z21" s="1"/>
    </row>
    <row r="22" spans="1:61" x14ac:dyDescent="0.25">
      <c r="U22" s="8"/>
      <c r="Z22" s="1"/>
    </row>
    <row r="23" spans="1:61" x14ac:dyDescent="0.25">
      <c r="K23" s="45"/>
      <c r="U23" s="8"/>
    </row>
    <row r="24" spans="1:61" s="47" customFormat="1" ht="18.75" x14ac:dyDescent="0.3">
      <c r="A24" s="64"/>
      <c r="B24" s="64"/>
      <c r="C24" s="46"/>
      <c r="E24" s="48"/>
      <c r="F24" s="49"/>
      <c r="G24" s="48"/>
      <c r="H24" s="48"/>
      <c r="I24" s="48"/>
      <c r="J24" s="48"/>
      <c r="K24" s="50"/>
      <c r="L24" s="48"/>
      <c r="M24" s="48"/>
      <c r="N24" s="48"/>
      <c r="O24" s="48"/>
      <c r="P24" s="48"/>
      <c r="Q24" s="48"/>
      <c r="R24" s="48"/>
      <c r="S24" s="48"/>
      <c r="T24" s="48"/>
      <c r="U24" s="8"/>
    </row>
    <row r="25" spans="1:61" s="47" customFormat="1" ht="18.75" x14ac:dyDescent="0.3">
      <c r="A25" s="51"/>
      <c r="B25" s="52"/>
      <c r="C25" s="46"/>
      <c r="E25" s="48"/>
      <c r="F25" s="49"/>
      <c r="G25" s="48"/>
      <c r="H25" s="48"/>
      <c r="I25" s="48"/>
      <c r="J25" s="48"/>
      <c r="K25" s="50"/>
      <c r="L25" s="48"/>
      <c r="M25" s="48"/>
      <c r="N25" s="48"/>
      <c r="O25" s="48"/>
      <c r="P25" s="48"/>
      <c r="Q25" s="48"/>
      <c r="R25" s="48"/>
      <c r="S25" s="48"/>
      <c r="T25" s="48"/>
      <c r="U25" s="8"/>
    </row>
    <row r="26" spans="1:61" s="47" customFormat="1" ht="18.75" x14ac:dyDescent="0.3">
      <c r="A26" s="64"/>
      <c r="B26" s="64"/>
      <c r="C26" s="46"/>
      <c r="E26" s="48"/>
      <c r="F26" s="49"/>
      <c r="G26" s="48"/>
      <c r="H26" s="48"/>
      <c r="I26" s="48"/>
      <c r="J26" s="48"/>
      <c r="K26" s="50"/>
      <c r="L26" s="48"/>
      <c r="M26" s="48"/>
      <c r="N26" s="48"/>
      <c r="O26" s="48"/>
      <c r="P26" s="48"/>
      <c r="Q26" s="48"/>
      <c r="R26" s="48"/>
      <c r="S26" s="48"/>
      <c r="T26" s="48"/>
      <c r="U26" s="8"/>
    </row>
    <row r="27" spans="1:61" s="47" customFormat="1" ht="18.75" x14ac:dyDescent="0.3">
      <c r="A27" s="51"/>
      <c r="B27" s="52"/>
      <c r="C27" s="53"/>
      <c r="D27" s="48"/>
      <c r="E27" s="48"/>
      <c r="F27" s="48"/>
      <c r="G27" s="48"/>
      <c r="H27" s="48"/>
      <c r="I27" s="48"/>
      <c r="J27" s="48"/>
      <c r="K27" s="50"/>
      <c r="L27" s="48"/>
      <c r="M27" s="48"/>
      <c r="N27" s="48"/>
      <c r="O27" s="48"/>
      <c r="P27" s="48"/>
      <c r="Q27" s="48"/>
      <c r="R27" s="48"/>
      <c r="S27" s="48"/>
      <c r="T27" s="48"/>
      <c r="U27" s="8"/>
    </row>
    <row r="28" spans="1:61" s="47" customFormat="1" ht="18.75" x14ac:dyDescent="0.3">
      <c r="A28" s="52"/>
      <c r="C28" s="54"/>
      <c r="E28" s="48"/>
      <c r="F28" s="49"/>
      <c r="G28" s="48"/>
      <c r="H28" s="48"/>
      <c r="I28" s="48"/>
      <c r="J28" s="48"/>
      <c r="K28" s="50"/>
      <c r="L28" s="48"/>
      <c r="M28" s="48"/>
      <c r="N28" s="48"/>
      <c r="O28" s="48"/>
      <c r="P28" s="48"/>
      <c r="Q28" s="48"/>
      <c r="R28" s="48"/>
      <c r="S28" s="48"/>
      <c r="T28" s="48"/>
      <c r="U28" s="8"/>
    </row>
    <row r="29" spans="1:61" s="47" customFormat="1" x14ac:dyDescent="0.25">
      <c r="A29" s="48"/>
      <c r="C29" s="53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8"/>
    </row>
    <row r="30" spans="1:61" s="47" customFormat="1" ht="18.75" x14ac:dyDescent="0.3">
      <c r="A30" s="52"/>
      <c r="C30" s="46"/>
      <c r="E30" s="48"/>
      <c r="F30" s="49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61" s="47" customFormat="1" ht="18.75" x14ac:dyDescent="0.3">
      <c r="A31" s="51"/>
      <c r="B31" s="52"/>
      <c r="C31" s="55"/>
      <c r="D31" s="49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9" spans="1:61" s="31" customFormat="1" ht="20.25" hidden="1" customHeight="1" outlineLevel="1" x14ac:dyDescent="0.25">
      <c r="A39" s="23" t="s">
        <v>30</v>
      </c>
      <c r="B39" s="36" t="s">
        <v>39</v>
      </c>
      <c r="C39" s="25">
        <v>2021</v>
      </c>
      <c r="D39" s="25"/>
      <c r="E39" s="37"/>
      <c r="F39" s="37"/>
      <c r="G39" s="56" t="s">
        <v>40</v>
      </c>
      <c r="H39" s="28">
        <v>1</v>
      </c>
      <c r="I39" s="25">
        <v>0</v>
      </c>
      <c r="J39" s="37"/>
      <c r="K39" s="39">
        <v>29</v>
      </c>
      <c r="L39" s="39">
        <f>K39</f>
        <v>29</v>
      </c>
      <c r="M39" s="25">
        <v>0</v>
      </c>
      <c r="N39" s="57">
        <f>X39-K39</f>
        <v>38</v>
      </c>
      <c r="O39" s="39"/>
      <c r="P39" s="29">
        <v>81</v>
      </c>
      <c r="Q39" s="25">
        <v>325</v>
      </c>
      <c r="R39" s="25"/>
      <c r="S39" s="25"/>
      <c r="T39" s="25"/>
      <c r="U39" s="8"/>
      <c r="V39" s="8"/>
      <c r="W39" s="8"/>
      <c r="X39" s="25">
        <v>67</v>
      </c>
      <c r="Y39" s="35"/>
      <c r="Z39" s="58">
        <v>0.71410499999999999</v>
      </c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</row>
    <row r="40" spans="1:61" s="31" customFormat="1" ht="20.25" hidden="1" customHeight="1" outlineLevel="1" x14ac:dyDescent="0.25">
      <c r="A40" s="23" t="s">
        <v>41</v>
      </c>
      <c r="B40" s="59" t="s">
        <v>42</v>
      </c>
      <c r="C40" s="25">
        <v>2019</v>
      </c>
      <c r="D40" s="25"/>
      <c r="E40" s="37">
        <v>197.42769999999999</v>
      </c>
      <c r="F40" s="26" t="s">
        <v>43</v>
      </c>
      <c r="G40" s="56" t="s">
        <v>44</v>
      </c>
      <c r="H40" s="28">
        <v>1</v>
      </c>
      <c r="I40" s="25">
        <v>0</v>
      </c>
      <c r="J40" s="37"/>
      <c r="K40" s="60">
        <v>40</v>
      </c>
      <c r="L40" s="60">
        <f>K40</f>
        <v>40</v>
      </c>
      <c r="M40" s="25">
        <v>0</v>
      </c>
      <c r="N40" s="57"/>
      <c r="O40" s="60"/>
      <c r="P40" s="29">
        <v>20.5</v>
      </c>
      <c r="Q40" s="25">
        <v>108</v>
      </c>
      <c r="R40" s="25"/>
      <c r="S40" s="25"/>
      <c r="T40" s="25"/>
      <c r="U40" s="8"/>
      <c r="V40" s="8"/>
      <c r="W40" s="8"/>
      <c r="X40" s="25">
        <v>228</v>
      </c>
      <c r="Y40" s="35"/>
      <c r="Z40" s="58">
        <f>7386447.14/1000000</f>
        <v>7.3864471399999996</v>
      </c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</row>
    <row r="41" spans="1:61" s="31" customFormat="1" ht="20.25" hidden="1" customHeight="1" outlineLevel="1" x14ac:dyDescent="0.25">
      <c r="A41" s="23" t="s">
        <v>45</v>
      </c>
      <c r="B41" s="36" t="s">
        <v>46</v>
      </c>
      <c r="C41" s="25">
        <v>2019</v>
      </c>
      <c r="D41" s="25"/>
      <c r="E41" s="37"/>
      <c r="F41" s="37"/>
      <c r="G41" s="56"/>
      <c r="H41" s="28"/>
      <c r="I41" s="25"/>
      <c r="J41" s="37"/>
      <c r="K41" s="39">
        <f>58123.02*(1/1000)</f>
        <v>58.123019999999997</v>
      </c>
      <c r="L41" s="39">
        <f>K41</f>
        <v>58.123019999999997</v>
      </c>
      <c r="M41" s="25">
        <v>0</v>
      </c>
      <c r="N41" s="57">
        <v>0</v>
      </c>
      <c r="O41" s="39"/>
      <c r="P41" s="29"/>
      <c r="Q41" s="25"/>
      <c r="R41" s="25"/>
      <c r="S41" s="25"/>
      <c r="T41" s="25"/>
      <c r="U41" s="8"/>
      <c r="V41" s="34"/>
      <c r="W41" s="8"/>
      <c r="X41" s="25">
        <v>79</v>
      </c>
      <c r="Y41" s="35"/>
      <c r="Z41" s="58">
        <v>7.4505629999999998</v>
      </c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</row>
    <row r="42" spans="1:61" s="31" customFormat="1" ht="31.5" hidden="1" customHeight="1" outlineLevel="1" x14ac:dyDescent="0.25">
      <c r="A42" s="23" t="s">
        <v>47</v>
      </c>
      <c r="B42" s="59" t="s">
        <v>48</v>
      </c>
      <c r="C42" s="25">
        <v>2019</v>
      </c>
      <c r="D42" s="25"/>
      <c r="E42" s="37"/>
      <c r="F42" s="26"/>
      <c r="G42" s="56"/>
      <c r="H42" s="28"/>
      <c r="I42" s="25">
        <v>0</v>
      </c>
      <c r="J42" s="37"/>
      <c r="K42" s="60">
        <v>33</v>
      </c>
      <c r="L42" s="60">
        <f>K42</f>
        <v>33</v>
      </c>
      <c r="M42" s="25">
        <v>0</v>
      </c>
      <c r="N42" s="57">
        <f>X42-K42</f>
        <v>11</v>
      </c>
      <c r="O42" s="60"/>
      <c r="P42" s="29"/>
      <c r="Q42" s="25"/>
      <c r="R42" s="25"/>
      <c r="S42" s="25"/>
      <c r="T42" s="25"/>
      <c r="U42" s="8"/>
      <c r="V42" s="34"/>
      <c r="W42" s="8"/>
      <c r="X42" s="25">
        <v>44</v>
      </c>
      <c r="Y42" s="35"/>
      <c r="Z42" s="58">
        <f>655614.27/1000000</f>
        <v>0.65561427000000005</v>
      </c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</row>
    <row r="43" spans="1:61" ht="15" hidden="1" customHeight="1" outlineLevel="1" x14ac:dyDescent="0.25"/>
    <row r="44" spans="1:61" s="31" customFormat="1" ht="20.25" hidden="1" customHeight="1" outlineLevel="1" x14ac:dyDescent="0.25">
      <c r="A44" s="23" t="s">
        <v>49</v>
      </c>
      <c r="B44" s="59" t="s">
        <v>42</v>
      </c>
      <c r="C44" s="25">
        <v>2019</v>
      </c>
      <c r="D44" s="25"/>
      <c r="E44" s="37">
        <v>197.42769999999999</v>
      </c>
      <c r="F44" s="26" t="s">
        <v>43</v>
      </c>
      <c r="G44" s="56" t="s">
        <v>44</v>
      </c>
      <c r="H44" s="28">
        <v>1</v>
      </c>
      <c r="I44" s="25">
        <v>0</v>
      </c>
      <c r="J44" s="37"/>
      <c r="K44" s="60">
        <v>40</v>
      </c>
      <c r="L44" s="60">
        <f>K44</f>
        <v>40</v>
      </c>
      <c r="M44" s="25">
        <v>0</v>
      </c>
      <c r="N44" s="57"/>
      <c r="O44" s="60"/>
      <c r="P44" s="29">
        <v>20.5</v>
      </c>
      <c r="Q44" s="25">
        <v>108</v>
      </c>
      <c r="R44" s="25"/>
      <c r="S44" s="25"/>
      <c r="T44" s="25"/>
      <c r="U44" s="8"/>
      <c r="V44" s="8"/>
      <c r="W44" s="8"/>
      <c r="X44" s="25">
        <v>228</v>
      </c>
      <c r="Y44" s="35"/>
      <c r="Z44" s="58">
        <f>7386447.14/1000000</f>
        <v>7.3864471399999996</v>
      </c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</row>
    <row r="45" spans="1:61" s="31" customFormat="1" ht="20.25" hidden="1" customHeight="1" outlineLevel="1" x14ac:dyDescent="0.25">
      <c r="A45" s="23" t="s">
        <v>50</v>
      </c>
      <c r="B45" s="36" t="s">
        <v>39</v>
      </c>
      <c r="C45" s="25">
        <v>2021</v>
      </c>
      <c r="D45" s="25"/>
      <c r="E45" s="37"/>
      <c r="F45" s="37"/>
      <c r="G45" s="61">
        <v>7.1999999999999995E-2</v>
      </c>
      <c r="H45" s="28">
        <v>1</v>
      </c>
      <c r="I45" s="25">
        <v>0</v>
      </c>
      <c r="J45" s="37"/>
      <c r="K45" s="39">
        <v>29</v>
      </c>
      <c r="L45" s="39">
        <f>K45</f>
        <v>29</v>
      </c>
      <c r="M45" s="25">
        <v>0</v>
      </c>
      <c r="N45" s="57">
        <f>X45-K45</f>
        <v>38</v>
      </c>
      <c r="O45" s="39"/>
      <c r="P45" s="29">
        <v>81</v>
      </c>
      <c r="Q45" s="25">
        <v>325</v>
      </c>
      <c r="R45" s="25"/>
      <c r="S45" s="25"/>
      <c r="T45" s="25"/>
      <c r="U45" s="8"/>
      <c r="V45" s="8"/>
      <c r="W45" s="8"/>
      <c r="X45" s="25">
        <v>67</v>
      </c>
      <c r="Y45" s="35"/>
      <c r="Z45" s="58">
        <v>0.71410499999999999</v>
      </c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</row>
    <row r="46" spans="1:61" s="32" customFormat="1" ht="31.5" hidden="1" customHeight="1" outlineLevel="1" x14ac:dyDescent="0.25">
      <c r="A46" s="23" t="s">
        <v>51</v>
      </c>
      <c r="B46" s="36" t="s">
        <v>52</v>
      </c>
      <c r="C46" s="25">
        <v>2021</v>
      </c>
      <c r="D46" s="25"/>
      <c r="E46" s="25"/>
      <c r="F46" s="25"/>
      <c r="G46" s="27">
        <v>4.2999999999999997E-2</v>
      </c>
      <c r="H46" s="28">
        <v>1</v>
      </c>
      <c r="I46" s="25">
        <v>0</v>
      </c>
      <c r="J46" s="25"/>
      <c r="K46" s="25">
        <f>9710.13*(1/1000)</f>
        <v>9.7101299999999995</v>
      </c>
      <c r="L46" s="25">
        <f>K46</f>
        <v>9.7101299999999995</v>
      </c>
      <c r="M46" s="25">
        <v>0</v>
      </c>
      <c r="N46" s="57">
        <f>X46-K46</f>
        <v>94.289870000000008</v>
      </c>
      <c r="O46" s="25"/>
      <c r="P46" s="29">
        <v>1</v>
      </c>
      <c r="Q46" s="25">
        <v>530</v>
      </c>
      <c r="R46" s="25"/>
      <c r="S46" s="25"/>
      <c r="T46" s="25"/>
      <c r="U46" s="8"/>
      <c r="V46" s="8"/>
      <c r="W46" s="8"/>
      <c r="X46" s="25">
        <v>104</v>
      </c>
      <c r="Y46" s="35"/>
      <c r="Z46" s="58">
        <v>0</v>
      </c>
      <c r="AA46" s="31"/>
      <c r="AB46" s="31"/>
    </row>
    <row r="47" spans="1:61" s="32" customFormat="1" ht="31.5" hidden="1" customHeight="1" outlineLevel="1" x14ac:dyDescent="0.25">
      <c r="A47" s="23" t="s">
        <v>53</v>
      </c>
      <c r="B47" s="36" t="s">
        <v>54</v>
      </c>
      <c r="C47" s="25">
        <v>2021</v>
      </c>
      <c r="D47" s="25"/>
      <c r="E47" s="25"/>
      <c r="F47" s="25"/>
      <c r="G47" s="27" t="s">
        <v>55</v>
      </c>
      <c r="H47" s="28">
        <v>1</v>
      </c>
      <c r="I47" s="25">
        <v>0</v>
      </c>
      <c r="J47" s="25"/>
      <c r="K47" s="25">
        <f>9710.13*(1/1000)</f>
        <v>9.7101299999999995</v>
      </c>
      <c r="L47" s="25">
        <f>K47</f>
        <v>9.7101299999999995</v>
      </c>
      <c r="M47" s="25">
        <v>0</v>
      </c>
      <c r="N47" s="57">
        <f>X47-K47</f>
        <v>95.289870000000008</v>
      </c>
      <c r="O47" s="25"/>
      <c r="P47" s="29">
        <v>1</v>
      </c>
      <c r="Q47" s="25">
        <v>530</v>
      </c>
      <c r="R47" s="25"/>
      <c r="S47" s="25"/>
      <c r="T47" s="25"/>
      <c r="U47" s="8"/>
      <c r="V47" s="8"/>
      <c r="W47" s="8"/>
      <c r="X47" s="25">
        <v>105</v>
      </c>
      <c r="Y47" s="35"/>
      <c r="Z47" s="58">
        <v>0</v>
      </c>
      <c r="AA47" s="31"/>
      <c r="AB47" s="31"/>
    </row>
    <row r="48" spans="1:61" s="31" customFormat="1" ht="31.5" hidden="1" customHeight="1" outlineLevel="1" x14ac:dyDescent="0.25">
      <c r="A48" s="23" t="s">
        <v>56</v>
      </c>
      <c r="B48" s="59" t="s">
        <v>48</v>
      </c>
      <c r="C48" s="25">
        <v>2019</v>
      </c>
      <c r="D48" s="25"/>
      <c r="E48" s="37"/>
      <c r="F48" s="26"/>
      <c r="G48" s="37"/>
      <c r="H48" s="28"/>
      <c r="I48" s="37"/>
      <c r="J48" s="37"/>
      <c r="K48" s="60">
        <v>33</v>
      </c>
      <c r="L48" s="60">
        <f>K48</f>
        <v>33</v>
      </c>
      <c r="M48" s="25">
        <v>0</v>
      </c>
      <c r="N48" s="57">
        <f>X48-K48</f>
        <v>11</v>
      </c>
      <c r="O48" s="60"/>
      <c r="P48" s="62"/>
      <c r="Q48" s="25"/>
      <c r="R48" s="25"/>
      <c r="S48" s="25"/>
      <c r="T48" s="25"/>
      <c r="U48" s="8"/>
      <c r="V48" s="34"/>
      <c r="W48" s="8"/>
      <c r="X48" s="25">
        <v>44</v>
      </c>
      <c r="Y48" s="35"/>
      <c r="Z48" s="58">
        <f>655614.27/1000000</f>
        <v>0.65561427000000005</v>
      </c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</row>
    <row r="49" collapsed="1" x14ac:dyDescent="0.25"/>
  </sheetData>
  <mergeCells count="23">
    <mergeCell ref="A1:T1"/>
    <mergeCell ref="A2:T2"/>
    <mergeCell ref="A5:A7"/>
    <mergeCell ref="B5:B7"/>
    <mergeCell ref="C5:D5"/>
    <mergeCell ref="E5:F6"/>
    <mergeCell ref="G5:J5"/>
    <mergeCell ref="K5:M5"/>
    <mergeCell ref="N5:O6"/>
    <mergeCell ref="P5:T5"/>
    <mergeCell ref="T6:T7"/>
    <mergeCell ref="A24:B24"/>
    <mergeCell ref="A26:B26"/>
    <mergeCell ref="X5:Y6"/>
    <mergeCell ref="C6:C7"/>
    <mergeCell ref="D6:D7"/>
    <mergeCell ref="G6:H6"/>
    <mergeCell ref="I6:J6"/>
    <mergeCell ref="K6:M6"/>
    <mergeCell ref="P6:P7"/>
    <mergeCell ref="Q6:Q7"/>
    <mergeCell ref="R6:R7"/>
    <mergeCell ref="S6:S7"/>
  </mergeCells>
  <pageMargins left="0.28000000000000003" right="0.2" top="0.27" bottom="0.2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2026 Ленск</vt:lpstr>
      <vt:lpstr>'Свод 2026 Ленск'!Область_печати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 Александр Иванович</dc:creator>
  <cp:lastModifiedBy>Иванова Виктория Владимировна</cp:lastModifiedBy>
  <dcterms:created xsi:type="dcterms:W3CDTF">2025-12-24T00:26:54Z</dcterms:created>
  <dcterms:modified xsi:type="dcterms:W3CDTF">2025-12-24T03:06:34Z</dcterms:modified>
</cp:coreProperties>
</file>