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ova_vv\Desktop\Раскрытие информации\2026 год\Инвестпрограмма план на 2026 год\"/>
    </mc:Choice>
  </mc:AlternateContent>
  <bookViews>
    <workbookView xWindow="0" yWindow="0" windowWidth="28800" windowHeight="11700"/>
  </bookViews>
  <sheets>
    <sheet name="Свод 2026 Центр участок" sheetId="1" r:id="rId1"/>
  </sheets>
  <externalReferences>
    <externalReference r:id="rId2"/>
  </externalReferences>
  <definedNames>
    <definedName name="_xlnm.Print_Area" localSheetId="0">'Свод 2026 Центр участок'!$A$1:$T$44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1" i="1" l="1"/>
  <c r="N61" i="1"/>
  <c r="L61" i="1"/>
  <c r="L60" i="1"/>
  <c r="K60" i="1"/>
  <c r="N60" i="1" s="1"/>
  <c r="K59" i="1"/>
  <c r="N59" i="1" s="1"/>
  <c r="N58" i="1"/>
  <c r="L58" i="1"/>
  <c r="Z57" i="1"/>
  <c r="L57" i="1"/>
  <c r="Z55" i="1"/>
  <c r="N55" i="1"/>
  <c r="L55" i="1"/>
  <c r="L54" i="1"/>
  <c r="K54" i="1"/>
  <c r="Z53" i="1"/>
  <c r="L53" i="1"/>
  <c r="N52" i="1"/>
  <c r="L52" i="1"/>
  <c r="B30" i="1"/>
  <c r="B29" i="1"/>
  <c r="B28" i="1"/>
  <c r="B27" i="1"/>
  <c r="B26" i="1"/>
  <c r="B15" i="1"/>
  <c r="B14" i="1"/>
  <c r="B23" i="1" s="1"/>
  <c r="B13" i="1"/>
  <c r="B12" i="1"/>
  <c r="B11" i="1"/>
  <c r="B22" i="1" s="1"/>
  <c r="L59" i="1" l="1"/>
</calcChain>
</file>

<file path=xl/sharedStrings.xml><?xml version="1.0" encoding="utf-8"?>
<sst xmlns="http://schemas.openxmlformats.org/spreadsheetml/2006/main" count="81" uniqueCount="66">
  <si>
    <t>Информация об инвестиционной программе АО "Сахатранснефтегаз" на 2026 год (план)</t>
  </si>
  <si>
    <t xml:space="preserve">в сфере транспортировке газа по магистральным трубопроводам на территории Республики Саха (Якутия), кроме Ленского района </t>
  </si>
  <si>
    <t>N</t>
  </si>
  <si>
    <t>Наименование показателя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</si>
  <si>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</si>
  <si>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</si>
  <si>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</si>
  <si>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</si>
  <si>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</si>
  <si>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</si>
  <si>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</si>
  <si>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</si>
  <si>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</si>
  <si>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</si>
  <si>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</si>
  <si>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</si>
  <si>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</si>
  <si>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</si>
  <si>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</si>
  <si>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</si>
  <si>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</si>
  <si>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</si>
  <si>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</si>
  <si>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t>%</t>
  </si>
  <si>
    <t>всего, млн. руб.</t>
  </si>
  <si>
    <t>Факт</t>
  </si>
  <si>
    <t>Общая сумма инвестиций*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</si>
  <si>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</si>
  <si>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</si>
  <si>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2.1</t>
  </si>
  <si>
    <t>2.2</t>
  </si>
  <si>
    <t>2.3</t>
  </si>
  <si>
    <t>2.4</t>
  </si>
  <si>
    <t>2.5</t>
  </si>
  <si>
    <t>2.6</t>
  </si>
  <si>
    <t>новые объекты</t>
  </si>
  <si>
    <t>3.1</t>
  </si>
  <si>
    <t>3.2</t>
  </si>
  <si>
    <t>3.3</t>
  </si>
  <si>
    <t>реконструируемые (модернизируемые) объекты</t>
  </si>
  <si>
    <t>4.1</t>
  </si>
  <si>
    <t>4.2</t>
  </si>
  <si>
    <t>Сведения о долгосрочных финансовых вложениях</t>
  </si>
  <si>
    <t>Сведения о приобретении внеоборотных активов</t>
  </si>
  <si>
    <t>6.1</t>
  </si>
  <si>
    <t>6.2</t>
  </si>
  <si>
    <t>6.3</t>
  </si>
  <si>
    <t>6.4</t>
  </si>
  <si>
    <t>6.5</t>
  </si>
  <si>
    <t xml:space="preserve">* Справочно: кроме того, Возврат кредита, привлеченного для строительства объекта "Якутский ГПЗ (2 очередь). Резервный узел редуцирования" </t>
  </si>
  <si>
    <t>Итого, использование источника на капитальные вложения</t>
  </si>
  <si>
    <t xml:space="preserve"> ** За счет амортизации</t>
  </si>
  <si>
    <t xml:space="preserve">ГО от 272 км до ГРС г. Покровска 1 нитка инв. №00003470. Реконструкция </t>
  </si>
  <si>
    <t>0,072</t>
  </si>
  <si>
    <t>ГО к с. Кобяй Кобяйское улуса Республики Саха (Якутия). II нитка</t>
  </si>
  <si>
    <t>1 кв. 2018 г.</t>
  </si>
  <si>
    <t>0,004</t>
  </si>
  <si>
    <t>Производственная база АО "СТНГ" в п.Кысыл-Сыр Вилюйского улуса РС(Я).</t>
  </si>
  <si>
    <t>2.7</t>
  </si>
  <si>
    <t>МГ Кысыл-Сыр-Мастах 2 нитка-участок от 59,7-84,2км (лит.1), инв.№:00003430. Узел приема очистного устройства 82-2. СМР</t>
  </si>
  <si>
    <t>4.3</t>
  </si>
  <si>
    <t>Подводный переход МГ через р. Лена для  газификации Заречных улусов РС(Я) (основная нитка) инв. №00019023. Реконструкция участка ПК119-ПК126</t>
  </si>
  <si>
    <t>4.4</t>
  </si>
  <si>
    <t>Подводный переход МГ через р. Лена для газификации Заречных улусов РС (Я) 2 нитка, инв. №00018970. Реконструкция участка ПК93-ПК104</t>
  </si>
  <si>
    <t>0,043</t>
  </si>
  <si>
    <t>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</si>
</sst>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00"/>
    <numFmt numFmtId="165" formatCode="[$-419]mmmm\ yyyy;@"/>
    <numFmt numFmtId="166" formatCode="#,##0.0"/>
    <numFmt numFmtId="167" formatCode="0.000"/>
  </numFmts>
  <fonts count="16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1" fillId="0" borderId="0"/>
    <xf numFmtId="0" fontId="14" fillId="0" borderId="0"/>
  </cellStyleXfs>
  <cellXfs count="96">
    <xf numFmtId="0" fontId="0" fillId="0" borderId="0" xfId="0"/>
    <xf numFmtId="0" fontId="0" fillId="0" borderId="0" xfId="0" applyFill="1"/>
    <xf numFmtId="43" fontId="4" fillId="0" borderId="0" xfId="3" applyFont="1" applyFill="1" applyBorder="1" applyAlignment="1">
      <alignment horizontal="center" vertical="center"/>
    </xf>
    <xf numFmtId="0" fontId="4" fillId="0" borderId="0" xfId="2" applyFont="1" applyFill="1" applyBorder="1" applyAlignment="1"/>
    <xf numFmtId="0" fontId="4" fillId="0" borderId="0" xfId="2" applyFont="1" applyFill="1"/>
    <xf numFmtId="3" fontId="0" fillId="0" borderId="0" xfId="0" applyNumberFormat="1" applyFill="1"/>
    <xf numFmtId="49" fontId="0" fillId="0" borderId="0" xfId="0" applyNumberFormat="1" applyFill="1"/>
    <xf numFmtId="0" fontId="0" fillId="0" borderId="0" xfId="0" applyFill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9" fontId="4" fillId="0" borderId="0" xfId="2" applyNumberFormat="1" applyFont="1" applyFill="1" applyBorder="1" applyAlignment="1">
      <alignment horizontal="center" vertical="center"/>
    </xf>
    <xf numFmtId="9" fontId="5" fillId="0" borderId="0" xfId="2" applyNumberFormat="1" applyFont="1" applyFill="1" applyBorder="1"/>
    <xf numFmtId="4" fontId="5" fillId="0" borderId="0" xfId="2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0" xfId="2" applyNumberFormat="1" applyFont="1" applyFill="1" applyBorder="1" applyAlignment="1">
      <alignment horizontal="center" vertical="center"/>
    </xf>
    <xf numFmtId="3" fontId="5" fillId="0" borderId="0" xfId="2" applyNumberFormat="1" applyFont="1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3" fontId="8" fillId="0" borderId="1" xfId="2" applyNumberFormat="1" applyFont="1" applyFill="1" applyBorder="1" applyAlignment="1">
      <alignment horizontal="center" vertical="center"/>
    </xf>
    <xf numFmtId="9" fontId="5" fillId="0" borderId="0" xfId="1" applyFont="1" applyFill="1" applyBorder="1"/>
    <xf numFmtId="0" fontId="9" fillId="0" borderId="1" xfId="0" applyFont="1" applyFill="1" applyBorder="1" applyAlignment="1">
      <alignment vertical="center" wrapText="1"/>
    </xf>
    <xf numFmtId="2" fontId="5" fillId="0" borderId="1" xfId="2" applyNumberFormat="1" applyFont="1" applyFill="1" applyBorder="1" applyAlignment="1">
      <alignment horizontal="center" vertical="center"/>
    </xf>
    <xf numFmtId="2" fontId="5" fillId="0" borderId="0" xfId="2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4" fontId="10" fillId="0" borderId="1" xfId="2" applyNumberFormat="1" applyFont="1" applyFill="1" applyBorder="1" applyAlignment="1">
      <alignment horizontal="left" vertical="center" wrapText="1"/>
    </xf>
    <xf numFmtId="3" fontId="10" fillId="0" borderId="1" xfId="2" applyNumberFormat="1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3" fontId="10" fillId="0" borderId="2" xfId="2" applyNumberFormat="1" applyFont="1" applyFill="1" applyBorder="1" applyAlignment="1">
      <alignment horizontal="center" vertical="center"/>
    </xf>
    <xf numFmtId="3" fontId="10" fillId="0" borderId="1" xfId="2" applyNumberFormat="1" applyFont="1" applyFill="1" applyBorder="1" applyAlignment="1">
      <alignment horizontal="center" vertical="top"/>
    </xf>
    <xf numFmtId="4" fontId="5" fillId="0" borderId="0" xfId="2" applyNumberFormat="1" applyFont="1" applyFill="1" applyBorder="1"/>
    <xf numFmtId="0" fontId="5" fillId="0" borderId="1" xfId="2" applyFont="1" applyFill="1" applyBorder="1"/>
    <xf numFmtId="0" fontId="5" fillId="0" borderId="0" xfId="2" applyFont="1" applyFill="1"/>
    <xf numFmtId="0" fontId="5" fillId="3" borderId="0" xfId="2" applyFont="1" applyFill="1"/>
    <xf numFmtId="3" fontId="10" fillId="0" borderId="1" xfId="0" applyNumberFormat="1" applyFont="1" applyFill="1" applyBorder="1" applyAlignment="1">
      <alignment horizontal="center" vertical="center" wrapText="1"/>
    </xf>
    <xf numFmtId="3" fontId="10" fillId="0" borderId="1" xfId="4" applyNumberFormat="1" applyFont="1" applyFill="1" applyBorder="1" applyAlignment="1">
      <alignment horizontal="center" vertical="center"/>
    </xf>
    <xf numFmtId="166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3" fontId="8" fillId="3" borderId="1" xfId="2" applyNumberFormat="1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3" fontId="10" fillId="3" borderId="1" xfId="2" applyNumberFormat="1" applyFont="1" applyFill="1" applyBorder="1" applyAlignment="1">
      <alignment horizontal="center" vertical="center"/>
    </xf>
    <xf numFmtId="164" fontId="5" fillId="2" borderId="0" xfId="3" applyNumberFormat="1" applyFont="1" applyFill="1" applyBorder="1" applyAlignment="1">
      <alignment horizontal="center" vertical="center"/>
    </xf>
    <xf numFmtId="166" fontId="10" fillId="0" borderId="1" xfId="2" applyNumberFormat="1" applyFont="1" applyFill="1" applyBorder="1" applyAlignment="1">
      <alignment horizontal="center" vertical="top"/>
    </xf>
    <xf numFmtId="0" fontId="5" fillId="4" borderId="0" xfId="2" applyFont="1" applyFill="1"/>
    <xf numFmtId="0" fontId="10" fillId="0" borderId="1" xfId="0" applyFont="1" applyFill="1" applyBorder="1" applyAlignment="1">
      <alignment vertical="center"/>
    </xf>
    <xf numFmtId="3" fontId="10" fillId="0" borderId="1" xfId="2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0" xfId="2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 wrapText="1"/>
    </xf>
    <xf numFmtId="166" fontId="10" fillId="0" borderId="0" xfId="2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15" fillId="0" borderId="0" xfId="5" applyFont="1" applyFill="1" applyAlignment="1">
      <alignment horizontal="left"/>
    </xf>
    <xf numFmtId="49" fontId="0" fillId="0" borderId="0" xfId="0" applyNumberFormat="1" applyFont="1" applyFill="1"/>
    <xf numFmtId="0" fontId="12" fillId="0" borderId="0" xfId="2" applyFont="1" applyFill="1"/>
    <xf numFmtId="0" fontId="0" fillId="0" borderId="0" xfId="0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167" fontId="0" fillId="0" borderId="0" xfId="0" applyNumberFormat="1" applyFill="1"/>
    <xf numFmtId="49" fontId="10" fillId="0" borderId="2" xfId="2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/>
    <xf numFmtId="2" fontId="5" fillId="2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3" borderId="0" xfId="2" applyFont="1" applyFill="1" applyBorder="1"/>
    <xf numFmtId="2" fontId="5" fillId="3" borderId="0" xfId="2" applyNumberFormat="1" applyFont="1" applyFill="1" applyBorder="1" applyAlignment="1">
      <alignment horizontal="center" vertical="center"/>
    </xf>
    <xf numFmtId="0" fontId="0" fillId="0" borderId="0" xfId="0" applyFont="1" applyBorder="1"/>
  </cellXfs>
  <cellStyles count="6">
    <cellStyle name="Обычный" xfId="0" builtinId="0"/>
    <cellStyle name="Обычный 12" xfId="5"/>
    <cellStyle name="Обычный 2" xfId="4"/>
    <cellStyle name="Обычный 2 2" xfId="2"/>
    <cellStyle name="Процентный" xfId="1" builtinId="5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obmen$\a_ospip\&#1045;&#1075;&#1086;&#1088;&#1086;&#1074;&#1072;%20&#1052;&#1070;\&#1056;&#1072;&#1089;&#1082;&#1088;&#1099;&#1090;&#1080;&#1077;%20&#1080;&#1085;&#1092;&#1086;&#1088;&#1084;&#1072;&#1094;&#1080;&#1080;\2026\&#1048;&#1055;%20&#1052;&#1043;%202026%20&#1087;&#1083;&#1072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2026 Ленск"/>
      <sheetName val="Свод 2026 Центр участок"/>
      <sheetName val="Лист2"/>
      <sheetName val="Лист1"/>
      <sheetName val="свод"/>
    </sheetNames>
    <sheetDataSet>
      <sheetData sheetId="0"/>
      <sheetData sheetId="1"/>
      <sheetData sheetId="2">
        <row r="7">
          <cell r="A7" t="str">
            <v>Магистральный газопровод Таас-Тумус-Якутск 1 нитка. Участок 92-292 км. (ПИР)</v>
          </cell>
        </row>
        <row r="10">
          <cell r="A10" t="str">
            <v>Газопровод отвод к г.Вилюйск 2 нитка (1 этап)</v>
          </cell>
        </row>
        <row r="15">
          <cell r="A15" t="str">
            <v>ГО от 272 км до ГРС г. Покровска 1 нитка. Реконструкция</v>
          </cell>
        </row>
        <row r="17">
          <cell r="D17" t="str">
            <v>Общежитие №2 АО «Сахатранснефтегаз» в пос. Кысыл-Сыр Вилюйского улуса РС (Я)</v>
          </cell>
        </row>
        <row r="18">
          <cell r="D18" t="str">
            <v>Площадка резервуаров газового конденсата.(УКПГ. Освоение Средне-Тюнгского ГКМ.) инв. №00198636. Техническое перевооружение. РВС-1000 - 2 ед.</v>
          </cell>
        </row>
        <row r="29">
          <cell r="D29" t="str">
            <v>УРАЛ Некст с бурильно крановой установкой</v>
          </cell>
        </row>
        <row r="30">
          <cell r="D30" t="str">
            <v>Прицеп цистерна</v>
          </cell>
        </row>
        <row r="31">
          <cell r="D31" t="str">
            <v>Легковой автомобиль 4х4 - 4 ед.</v>
          </cell>
        </row>
        <row r="32">
          <cell r="D32" t="str">
            <v>А\м бортовой с КМУ грузоподъёмностью 2 тн</v>
          </cell>
        </row>
        <row r="33">
          <cell r="D33" t="str">
            <v>А\м самосвал грузоподъёмностью 10 тн - 2 ед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2"/>
  <sheetViews>
    <sheetView tabSelected="1" view="pageBreakPreview" zoomScale="70" zoomScaleNormal="7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:T2"/>
    </sheetView>
  </sheetViews>
  <sheetFormatPr defaultRowHeight="15" outlineLevelRow="1" x14ac:dyDescent="0.25"/>
  <cols>
    <col min="1" max="1" width="6.42578125" style="6" customWidth="1"/>
    <col min="2" max="2" width="74.28515625" style="1" customWidth="1"/>
    <col min="3" max="3" width="8" style="7" customWidth="1"/>
    <col min="4" max="4" width="8.5703125" style="1" customWidth="1"/>
    <col min="5" max="5" width="15.7109375" style="1" customWidth="1"/>
    <col min="6" max="6" width="15.28515625" style="1" customWidth="1"/>
    <col min="7" max="10" width="9.85546875" style="1" customWidth="1"/>
    <col min="11" max="11" width="15.42578125" style="1" customWidth="1"/>
    <col min="12" max="12" width="15" style="1" customWidth="1"/>
    <col min="13" max="13" width="11.140625" style="1" customWidth="1"/>
    <col min="14" max="14" width="10.28515625" style="1" customWidth="1"/>
    <col min="15" max="15" width="8.7109375" style="1" customWidth="1"/>
    <col min="16" max="17" width="10.28515625" style="1" customWidth="1"/>
    <col min="18" max="20" width="8.140625" style="1" customWidth="1"/>
    <col min="21" max="21" width="5" customWidth="1"/>
    <col min="22" max="26" width="12.42578125" customWidth="1"/>
    <col min="27" max="27" width="10.140625" bestFit="1" customWidth="1"/>
    <col min="28" max="28" width="10.140625" customWidth="1"/>
  </cols>
  <sheetData>
    <row r="1" spans="1:61" ht="18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1"/>
      <c r="V1" s="2"/>
      <c r="W1" s="3"/>
      <c r="X1" s="1"/>
      <c r="Y1" s="1"/>
      <c r="Z1" s="1"/>
    </row>
    <row r="2" spans="1:61" ht="18.75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1"/>
      <c r="V2" s="4"/>
      <c r="W2" s="3"/>
      <c r="X2" s="5"/>
      <c r="Y2" s="1"/>
      <c r="Z2" s="1"/>
    </row>
    <row r="3" spans="1:61" x14ac:dyDescent="0.25">
      <c r="U3" s="1"/>
      <c r="V3" s="8"/>
      <c r="W3" s="9"/>
      <c r="X3" s="1"/>
      <c r="Y3" s="1"/>
      <c r="Z3" s="1"/>
    </row>
    <row r="4" spans="1:61" x14ac:dyDescent="0.25">
      <c r="U4" s="1"/>
      <c r="V4" s="10"/>
      <c r="W4" s="11"/>
      <c r="X4" s="1"/>
      <c r="Y4" s="1"/>
      <c r="Z4" s="1"/>
    </row>
    <row r="5" spans="1:61" ht="66.75" customHeight="1" x14ac:dyDescent="0.25">
      <c r="A5" s="82" t="s">
        <v>2</v>
      </c>
      <c r="B5" s="78" t="s">
        <v>3</v>
      </c>
      <c r="C5" s="78" t="s">
        <v>4</v>
      </c>
      <c r="D5" s="78"/>
      <c r="E5" s="78" t="s">
        <v>5</v>
      </c>
      <c r="F5" s="78"/>
      <c r="G5" s="78" t="s">
        <v>6</v>
      </c>
      <c r="H5" s="78"/>
      <c r="I5" s="78"/>
      <c r="J5" s="78"/>
      <c r="K5" s="78" t="s">
        <v>7</v>
      </c>
      <c r="L5" s="78"/>
      <c r="M5" s="78"/>
      <c r="N5" s="78" t="s">
        <v>8</v>
      </c>
      <c r="O5" s="78"/>
      <c r="P5" s="78" t="s">
        <v>9</v>
      </c>
      <c r="Q5" s="78"/>
      <c r="R5" s="78"/>
      <c r="S5" s="78"/>
      <c r="T5" s="78"/>
      <c r="U5" s="1"/>
      <c r="V5" s="12"/>
      <c r="W5" s="9"/>
      <c r="X5" s="83"/>
      <c r="Y5" s="83"/>
      <c r="Z5" s="83"/>
      <c r="AA5" s="84"/>
      <c r="AB5" s="13"/>
    </row>
    <row r="6" spans="1:61" ht="75.75" customHeight="1" x14ac:dyDescent="0.25">
      <c r="A6" s="82"/>
      <c r="B6" s="78"/>
      <c r="C6" s="78" t="s">
        <v>10</v>
      </c>
      <c r="D6" s="78" t="s">
        <v>11</v>
      </c>
      <c r="E6" s="78"/>
      <c r="F6" s="78"/>
      <c r="G6" s="78" t="s">
        <v>12</v>
      </c>
      <c r="H6" s="78"/>
      <c r="I6" s="78" t="s">
        <v>13</v>
      </c>
      <c r="J6" s="78"/>
      <c r="K6" s="78" t="s">
        <v>14</v>
      </c>
      <c r="L6" s="78"/>
      <c r="M6" s="78"/>
      <c r="N6" s="78"/>
      <c r="O6" s="78"/>
      <c r="P6" s="78" t="s">
        <v>15</v>
      </c>
      <c r="Q6" s="78" t="s">
        <v>16</v>
      </c>
      <c r="R6" s="78" t="s">
        <v>17</v>
      </c>
      <c r="S6" s="78" t="s">
        <v>18</v>
      </c>
      <c r="T6" s="78" t="s">
        <v>19</v>
      </c>
      <c r="U6" s="1"/>
      <c r="V6" s="14"/>
      <c r="W6" s="9"/>
      <c r="X6" s="83"/>
      <c r="Y6" s="83"/>
      <c r="Z6" s="83"/>
      <c r="AA6" s="84"/>
      <c r="AB6" s="13"/>
    </row>
    <row r="7" spans="1:61" ht="141.75" x14ac:dyDescent="0.25">
      <c r="A7" s="82"/>
      <c r="B7" s="78"/>
      <c r="C7" s="78"/>
      <c r="D7" s="78"/>
      <c r="E7" s="15" t="s">
        <v>20</v>
      </c>
      <c r="F7" s="15" t="s">
        <v>21</v>
      </c>
      <c r="G7" s="15" t="s">
        <v>22</v>
      </c>
      <c r="H7" s="15" t="s">
        <v>23</v>
      </c>
      <c r="I7" s="15" t="s">
        <v>22</v>
      </c>
      <c r="J7" s="15" t="s">
        <v>23</v>
      </c>
      <c r="K7" s="15" t="s">
        <v>24</v>
      </c>
      <c r="L7" s="15" t="s">
        <v>12</v>
      </c>
      <c r="M7" s="15" t="s">
        <v>13</v>
      </c>
      <c r="N7" s="15" t="s">
        <v>10</v>
      </c>
      <c r="O7" s="15" t="s">
        <v>25</v>
      </c>
      <c r="P7" s="78"/>
      <c r="Q7" s="78"/>
      <c r="R7" s="78"/>
      <c r="S7" s="78"/>
      <c r="T7" s="78"/>
      <c r="U7" s="1"/>
      <c r="V7" s="16"/>
      <c r="W7" s="17"/>
      <c r="X7" s="85"/>
      <c r="Y7" s="85"/>
      <c r="Z7" s="85"/>
      <c r="AA7" s="86"/>
      <c r="AB7" s="86"/>
    </row>
    <row r="8" spans="1:61" ht="15.75" x14ac:dyDescent="0.25">
      <c r="A8" s="18">
        <v>1</v>
      </c>
      <c r="B8" s="19" t="s">
        <v>26</v>
      </c>
      <c r="C8" s="15"/>
      <c r="D8" s="20"/>
      <c r="E8" s="15"/>
      <c r="F8" s="20"/>
      <c r="G8" s="20"/>
      <c r="H8" s="20"/>
      <c r="I8" s="20"/>
      <c r="J8" s="19"/>
      <c r="K8" s="21">
        <v>857.82600000000002</v>
      </c>
      <c r="L8" s="21">
        <v>857.82600000000002</v>
      </c>
      <c r="M8" s="15">
        <v>0</v>
      </c>
      <c r="N8" s="20"/>
      <c r="O8" s="19"/>
      <c r="P8" s="19"/>
      <c r="Q8" s="19"/>
      <c r="R8" s="19"/>
      <c r="S8" s="19"/>
      <c r="T8" s="19"/>
      <c r="V8" s="49"/>
      <c r="W8" s="22"/>
      <c r="X8" s="86"/>
      <c r="Y8" s="86"/>
      <c r="Z8" s="87"/>
      <c r="AA8" s="86"/>
      <c r="AB8" s="86"/>
    </row>
    <row r="9" spans="1:61" ht="31.5" x14ac:dyDescent="0.25">
      <c r="A9" s="18">
        <v>2</v>
      </c>
      <c r="B9" s="23" t="s">
        <v>27</v>
      </c>
      <c r="C9" s="15"/>
      <c r="D9" s="20"/>
      <c r="E9" s="19"/>
      <c r="F9" s="19"/>
      <c r="G9" s="19"/>
      <c r="H9" s="20"/>
      <c r="I9" s="20"/>
      <c r="J9" s="19"/>
      <c r="K9" s="21">
        <v>800.52881875000003</v>
      </c>
      <c r="L9" s="21">
        <v>800.52881875000003</v>
      </c>
      <c r="M9" s="15">
        <v>0</v>
      </c>
      <c r="N9" s="19"/>
      <c r="O9" s="19"/>
      <c r="P9" s="19"/>
      <c r="Q9" s="19"/>
      <c r="R9" s="19"/>
      <c r="S9" s="19"/>
      <c r="T9" s="19"/>
      <c r="U9" s="1"/>
      <c r="V9" s="49"/>
      <c r="W9" s="22"/>
      <c r="X9" s="88"/>
      <c r="Y9" s="88"/>
      <c r="Z9" s="89"/>
      <c r="AA9" s="25"/>
      <c r="AB9" s="25"/>
      <c r="AC9" s="1"/>
      <c r="AD9" s="1"/>
    </row>
    <row r="10" spans="1:61" ht="31.5" x14ac:dyDescent="0.25">
      <c r="A10" s="18"/>
      <c r="B10" s="19" t="s">
        <v>28</v>
      </c>
      <c r="C10" s="15"/>
      <c r="D10" s="20"/>
      <c r="E10" s="19"/>
      <c r="F10" s="20"/>
      <c r="G10" s="20"/>
      <c r="H10" s="20"/>
      <c r="I10" s="20"/>
      <c r="J10" s="19"/>
      <c r="K10" s="26"/>
      <c r="L10" s="26"/>
      <c r="M10" s="15">
        <v>0</v>
      </c>
      <c r="N10" s="20"/>
      <c r="O10" s="19"/>
      <c r="P10" s="19"/>
      <c r="Q10" s="19"/>
      <c r="R10" s="19"/>
      <c r="S10" s="19"/>
      <c r="T10" s="19"/>
      <c r="U10" s="1"/>
      <c r="V10" s="88"/>
      <c r="W10" s="88"/>
      <c r="X10" s="88"/>
      <c r="Y10" s="88"/>
      <c r="Z10" s="25"/>
      <c r="AA10" s="25"/>
      <c r="AB10" s="25"/>
      <c r="AC10" s="1"/>
      <c r="AD10" s="1"/>
    </row>
    <row r="11" spans="1:61" s="37" customFormat="1" ht="31.5" x14ac:dyDescent="0.25">
      <c r="A11" s="27" t="s">
        <v>29</v>
      </c>
      <c r="B11" s="28" t="str">
        <f>[1]Лист2!A7</f>
        <v>Магистральный газопровод Таас-Тумус-Якутск 1 нитка. Участок 92-292 км. (ПИР)</v>
      </c>
      <c r="C11" s="29">
        <v>2025</v>
      </c>
      <c r="D11" s="29"/>
      <c r="E11" s="29"/>
      <c r="F11" s="30"/>
      <c r="G11" s="31"/>
      <c r="H11" s="32"/>
      <c r="I11" s="29">
        <v>0</v>
      </c>
      <c r="J11" s="33"/>
      <c r="K11" s="29">
        <v>105</v>
      </c>
      <c r="L11" s="29">
        <v>105</v>
      </c>
      <c r="M11" s="29">
        <v>0</v>
      </c>
      <c r="N11" s="29"/>
      <c r="O11" s="29"/>
      <c r="P11" s="34"/>
      <c r="Q11" s="34"/>
      <c r="R11" s="34"/>
      <c r="S11" s="34"/>
      <c r="T11" s="34"/>
      <c r="U11" s="9"/>
      <c r="V11" s="90"/>
      <c r="W11" s="35"/>
      <c r="X11" s="59"/>
      <c r="Y11" s="9"/>
      <c r="Z11" s="91"/>
      <c r="AA11" s="25"/>
      <c r="AB11" s="25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</row>
    <row r="12" spans="1:61" s="37" customFormat="1" ht="15.75" outlineLevel="1" x14ac:dyDescent="0.25">
      <c r="A12" s="27" t="s">
        <v>30</v>
      </c>
      <c r="B12" s="28" t="str">
        <f>[1]Лист2!A10</f>
        <v>Газопровод отвод к г.Вилюйск 2 нитка (1 этап)</v>
      </c>
      <c r="C12" s="29">
        <v>2026</v>
      </c>
      <c r="D12" s="29"/>
      <c r="E12" s="29"/>
      <c r="F12" s="30"/>
      <c r="G12" s="31"/>
      <c r="H12" s="32"/>
      <c r="I12" s="29">
        <v>0</v>
      </c>
      <c r="J12" s="33"/>
      <c r="K12" s="29">
        <v>468.24014999999997</v>
      </c>
      <c r="L12" s="29">
        <v>468.24014999999997</v>
      </c>
      <c r="M12" s="29">
        <v>0</v>
      </c>
      <c r="N12" s="39">
        <v>0</v>
      </c>
      <c r="O12" s="40"/>
      <c r="P12" s="41"/>
      <c r="Q12" s="29"/>
      <c r="R12" s="29"/>
      <c r="S12" s="29"/>
      <c r="T12" s="29"/>
      <c r="U12" s="9"/>
      <c r="V12" s="90"/>
      <c r="W12" s="9"/>
      <c r="X12" s="59"/>
      <c r="Y12" s="8"/>
      <c r="Z12" s="25"/>
      <c r="AA12" s="25"/>
      <c r="AB12" s="25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</row>
    <row r="13" spans="1:61" s="37" customFormat="1" ht="15.75" outlineLevel="1" x14ac:dyDescent="0.25">
      <c r="A13" s="27" t="s">
        <v>31</v>
      </c>
      <c r="B13" s="28" t="str">
        <f>[1]Лист2!A15</f>
        <v>ГО от 272 км до ГРС г. Покровска 1 нитка. Реконструкция</v>
      </c>
      <c r="C13" s="29">
        <v>2026</v>
      </c>
      <c r="D13" s="29"/>
      <c r="E13" s="29"/>
      <c r="F13" s="30"/>
      <c r="G13" s="31"/>
      <c r="H13" s="32"/>
      <c r="I13" s="29"/>
      <c r="J13" s="33"/>
      <c r="K13" s="29">
        <v>23.098369999999999</v>
      </c>
      <c r="L13" s="29">
        <v>23.098369999999999</v>
      </c>
      <c r="M13" s="29"/>
      <c r="N13" s="39"/>
      <c r="O13" s="40"/>
      <c r="P13" s="41"/>
      <c r="Q13" s="29"/>
      <c r="R13" s="29"/>
      <c r="S13" s="29"/>
      <c r="T13" s="29"/>
      <c r="U13" s="9"/>
      <c r="V13" s="90"/>
      <c r="W13" s="9"/>
      <c r="X13" s="59"/>
      <c r="Y13" s="8"/>
      <c r="Z13" s="25"/>
      <c r="AA13" s="25"/>
      <c r="AB13" s="25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</row>
    <row r="14" spans="1:61" s="37" customFormat="1" ht="31.5" outlineLevel="1" x14ac:dyDescent="0.25">
      <c r="A14" s="27" t="s">
        <v>32</v>
      </c>
      <c r="B14" s="42" t="str">
        <f>[1]Лист2!D17</f>
        <v>Общежитие №2 АО «Сахатранснефтегаз» в пос. Кысыл-Сыр Вилюйского улуса РС (Я)</v>
      </c>
      <c r="C14" s="29">
        <v>2026</v>
      </c>
      <c r="D14" s="29"/>
      <c r="E14" s="29"/>
      <c r="F14" s="30"/>
      <c r="G14" s="31"/>
      <c r="H14" s="32"/>
      <c r="I14" s="29"/>
      <c r="J14" s="33"/>
      <c r="K14" s="29">
        <v>61.005000000000003</v>
      </c>
      <c r="L14" s="29">
        <v>61.005000000000003</v>
      </c>
      <c r="M14" s="29"/>
      <c r="N14" s="39"/>
      <c r="O14" s="40"/>
      <c r="P14" s="41"/>
      <c r="Q14" s="29"/>
      <c r="R14" s="29"/>
      <c r="S14" s="29"/>
      <c r="T14" s="29"/>
      <c r="U14" s="9"/>
      <c r="V14" s="90"/>
      <c r="W14" s="9"/>
      <c r="X14" s="59"/>
      <c r="Y14" s="8"/>
      <c r="Z14" s="25"/>
      <c r="AA14" s="25"/>
      <c r="AB14" s="25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</row>
    <row r="15" spans="1:61" s="37" customFormat="1" ht="47.25" outlineLevel="1" x14ac:dyDescent="0.25">
      <c r="A15" s="27" t="s">
        <v>33</v>
      </c>
      <c r="B15" s="42" t="str">
        <f>[1]Лист2!D18</f>
        <v>Площадка резервуаров газового конденсата.(УКПГ. Освоение Средне-Тюнгского ГКМ.) инв. №00198636. Техническое перевооружение. РВС-1000 - 2 ед.</v>
      </c>
      <c r="C15" s="29">
        <v>2027</v>
      </c>
      <c r="D15" s="29"/>
      <c r="E15" s="29"/>
      <c r="F15" s="30"/>
      <c r="G15" s="31"/>
      <c r="H15" s="32"/>
      <c r="I15" s="29"/>
      <c r="J15" s="33"/>
      <c r="K15" s="29">
        <v>42.598342379999991</v>
      </c>
      <c r="L15" s="29">
        <v>42.598342379999991</v>
      </c>
      <c r="M15" s="29"/>
      <c r="N15" s="39"/>
      <c r="O15" s="40"/>
      <c r="P15" s="41"/>
      <c r="Q15" s="29"/>
      <c r="R15" s="29"/>
      <c r="S15" s="29"/>
      <c r="T15" s="29"/>
      <c r="U15" s="9"/>
      <c r="V15" s="90"/>
      <c r="W15" s="9"/>
      <c r="X15" s="59"/>
      <c r="Y15" s="8"/>
      <c r="Z15" s="25"/>
      <c r="AA15" s="25"/>
      <c r="AB15" s="25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</row>
    <row r="16" spans="1:61" s="37" customFormat="1" ht="15.75" outlineLevel="1" x14ac:dyDescent="0.25">
      <c r="A16" s="27" t="s">
        <v>34</v>
      </c>
      <c r="B16" s="42"/>
      <c r="C16" s="29">
        <v>2027</v>
      </c>
      <c r="D16" s="29"/>
      <c r="E16" s="29"/>
      <c r="F16" s="30"/>
      <c r="G16" s="31"/>
      <c r="H16" s="32"/>
      <c r="I16" s="29"/>
      <c r="J16" s="33"/>
      <c r="K16" s="29"/>
      <c r="L16" s="29">
        <v>0</v>
      </c>
      <c r="M16" s="29"/>
      <c r="N16" s="39"/>
      <c r="O16" s="40"/>
      <c r="P16" s="41"/>
      <c r="Q16" s="29"/>
      <c r="R16" s="29"/>
      <c r="S16" s="29"/>
      <c r="T16" s="29"/>
      <c r="U16" s="9"/>
      <c r="V16" s="90"/>
      <c r="W16" s="9"/>
      <c r="X16" s="59"/>
      <c r="Y16" s="8"/>
      <c r="Z16" s="25"/>
      <c r="AA16" s="25"/>
      <c r="AB16" s="25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</row>
    <row r="17" spans="1:61" ht="15.75" x14ac:dyDescent="0.25">
      <c r="A17" s="18">
        <v>3</v>
      </c>
      <c r="B17" s="23" t="s">
        <v>35</v>
      </c>
      <c r="C17" s="15"/>
      <c r="D17" s="19"/>
      <c r="E17" s="19"/>
      <c r="F17" s="19"/>
      <c r="G17" s="43"/>
      <c r="H17" s="32"/>
      <c r="I17" s="29"/>
      <c r="J17" s="19"/>
      <c r="K17" s="44">
        <v>0</v>
      </c>
      <c r="L17" s="21">
        <v>0</v>
      </c>
      <c r="M17" s="29">
        <v>0</v>
      </c>
      <c r="N17" s="19"/>
      <c r="O17" s="19"/>
      <c r="P17" s="19"/>
      <c r="Q17" s="19"/>
      <c r="R17" s="19"/>
      <c r="S17" s="19"/>
      <c r="T17" s="19"/>
      <c r="U17" s="1"/>
      <c r="V17" s="49"/>
      <c r="W17" s="22"/>
      <c r="X17" s="92"/>
      <c r="Y17" s="88"/>
      <c r="Z17" s="25"/>
      <c r="AA17" s="25"/>
      <c r="AB17" s="25"/>
    </row>
    <row r="18" spans="1:61" s="38" customFormat="1" ht="15.75" x14ac:dyDescent="0.25">
      <c r="A18" s="27" t="s">
        <v>36</v>
      </c>
      <c r="B18" s="28"/>
      <c r="C18" s="29">
        <v>2027</v>
      </c>
      <c r="D18" s="29"/>
      <c r="E18" s="29"/>
      <c r="F18" s="30"/>
      <c r="G18" s="31"/>
      <c r="H18" s="32"/>
      <c r="I18" s="29">
        <v>0</v>
      </c>
      <c r="J18" s="29"/>
      <c r="K18" s="29"/>
      <c r="L18" s="29">
        <v>0</v>
      </c>
      <c r="M18" s="29">
        <v>0</v>
      </c>
      <c r="N18" s="29"/>
      <c r="O18" s="29"/>
      <c r="P18" s="34"/>
      <c r="Q18" s="34"/>
      <c r="R18" s="34"/>
      <c r="S18" s="34"/>
      <c r="T18" s="34"/>
      <c r="U18" s="9"/>
      <c r="V18" s="90"/>
      <c r="W18" s="35"/>
      <c r="X18" s="59"/>
      <c r="Y18" s="9"/>
      <c r="Z18" s="91"/>
      <c r="AA18" s="25"/>
      <c r="AB18" s="25"/>
    </row>
    <row r="19" spans="1:61" s="37" customFormat="1" ht="15.75" hidden="1" outlineLevel="1" x14ac:dyDescent="0.25">
      <c r="A19" s="27" t="s">
        <v>37</v>
      </c>
      <c r="B19" s="42"/>
      <c r="C19" s="29">
        <v>2027</v>
      </c>
      <c r="D19" s="29"/>
      <c r="E19" s="29"/>
      <c r="F19" s="30"/>
      <c r="G19" s="31"/>
      <c r="H19" s="32"/>
      <c r="I19" s="29"/>
      <c r="J19" s="29"/>
      <c r="K19" s="29"/>
      <c r="L19" s="29">
        <v>0</v>
      </c>
      <c r="M19" s="29">
        <v>0</v>
      </c>
      <c r="N19" s="39"/>
      <c r="O19" s="40"/>
      <c r="P19" s="19"/>
      <c r="Q19" s="19"/>
      <c r="R19" s="19"/>
      <c r="S19" s="29"/>
      <c r="T19" s="29"/>
      <c r="U19" s="9"/>
      <c r="V19" s="45"/>
      <c r="W19" s="9"/>
      <c r="X19" s="59"/>
      <c r="Y19" s="9"/>
      <c r="Z19" s="25"/>
      <c r="AA19" s="25"/>
      <c r="AB19" s="25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</row>
    <row r="20" spans="1:61" s="37" customFormat="1" ht="15.75" hidden="1" outlineLevel="1" x14ac:dyDescent="0.25">
      <c r="A20" s="27" t="s">
        <v>38</v>
      </c>
      <c r="B20" s="42"/>
      <c r="C20" s="29">
        <v>2027</v>
      </c>
      <c r="D20" s="29"/>
      <c r="E20" s="29"/>
      <c r="F20" s="30"/>
      <c r="G20" s="31"/>
      <c r="H20" s="32"/>
      <c r="I20" s="29"/>
      <c r="J20" s="29"/>
      <c r="K20" s="29"/>
      <c r="L20" s="29">
        <v>0</v>
      </c>
      <c r="M20" s="29"/>
      <c r="N20" s="39"/>
      <c r="O20" s="40"/>
      <c r="P20" s="19"/>
      <c r="Q20" s="19"/>
      <c r="R20" s="19"/>
      <c r="S20" s="29"/>
      <c r="T20" s="29"/>
      <c r="U20" s="9"/>
      <c r="V20" s="45"/>
      <c r="W20" s="9"/>
      <c r="X20" s="59"/>
      <c r="Y20" s="9"/>
      <c r="Z20" s="25"/>
      <c r="AA20" s="25"/>
      <c r="AB20" s="25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</row>
    <row r="21" spans="1:61" ht="15.75" collapsed="1" x14ac:dyDescent="0.25">
      <c r="A21" s="18">
        <v>4</v>
      </c>
      <c r="B21" s="23" t="s">
        <v>39</v>
      </c>
      <c r="C21" s="15"/>
      <c r="D21" s="19"/>
      <c r="E21" s="19"/>
      <c r="F21" s="19"/>
      <c r="G21" s="19"/>
      <c r="H21" s="32"/>
      <c r="I21" s="29"/>
      <c r="J21" s="19"/>
      <c r="K21" s="44">
        <v>800.52881875000003</v>
      </c>
      <c r="L21" s="44">
        <v>800.52881875000003</v>
      </c>
      <c r="M21" s="29">
        <v>0</v>
      </c>
      <c r="N21" s="19"/>
      <c r="O21" s="19"/>
      <c r="P21" s="19"/>
      <c r="Q21" s="19"/>
      <c r="R21" s="19"/>
      <c r="S21" s="19"/>
      <c r="T21" s="19"/>
      <c r="U21" s="1"/>
      <c r="V21" s="49"/>
      <c r="W21" s="22"/>
      <c r="X21" s="92"/>
      <c r="Y21" s="88"/>
      <c r="Z21" s="25"/>
      <c r="AA21" s="25"/>
      <c r="AB21" s="25"/>
    </row>
    <row r="22" spans="1:61" ht="31.5" x14ac:dyDescent="0.25">
      <c r="A22" s="18" t="s">
        <v>40</v>
      </c>
      <c r="B22" s="46" t="str">
        <f>B11</f>
        <v>Магистральный газопровод Таас-Тумус-Якутск 1 нитка. Участок 92-292 км. (ПИР)</v>
      </c>
      <c r="C22" s="15"/>
      <c r="D22" s="19"/>
      <c r="E22" s="47"/>
      <c r="F22" s="47"/>
      <c r="G22" s="47"/>
      <c r="H22" s="32"/>
      <c r="I22" s="29"/>
      <c r="J22" s="47"/>
      <c r="K22" s="48">
        <v>105</v>
      </c>
      <c r="L22" s="29">
        <v>105</v>
      </c>
      <c r="M22" s="29"/>
      <c r="N22" s="19"/>
      <c r="O22" s="19"/>
      <c r="P22" s="19"/>
      <c r="Q22" s="19"/>
      <c r="R22" s="19"/>
      <c r="S22" s="19"/>
      <c r="T22" s="19"/>
      <c r="U22" s="1"/>
      <c r="V22" s="49"/>
      <c r="W22" s="22"/>
      <c r="X22" s="92"/>
      <c r="Y22" s="88"/>
      <c r="Z22" s="25"/>
      <c r="AA22" s="25"/>
      <c r="AB22" s="25"/>
    </row>
    <row r="23" spans="1:61" s="51" customFormat="1" ht="31.5" outlineLevel="1" x14ac:dyDescent="0.25">
      <c r="A23" s="18" t="s">
        <v>41</v>
      </c>
      <c r="B23" s="42" t="str">
        <f>B14</f>
        <v>Общежитие №2 АО «Сахатранснефтегаз» в пос. Кысыл-Сыр Вилюйского улуса РС (Я)</v>
      </c>
      <c r="C23" s="29">
        <v>2023</v>
      </c>
      <c r="D23" s="29"/>
      <c r="E23" s="33"/>
      <c r="F23" s="33"/>
      <c r="G23" s="33"/>
      <c r="H23" s="32"/>
      <c r="I23" s="29"/>
      <c r="J23" s="33"/>
      <c r="K23" s="39">
        <v>61.005000000000003</v>
      </c>
      <c r="L23" s="39">
        <v>61.005000000000003</v>
      </c>
      <c r="M23" s="29"/>
      <c r="N23" s="39"/>
      <c r="O23" s="39"/>
      <c r="P23" s="50"/>
      <c r="Q23" s="34"/>
      <c r="R23" s="34"/>
      <c r="S23" s="34"/>
      <c r="T23" s="34"/>
      <c r="U23" s="9"/>
      <c r="V23" s="45"/>
      <c r="W23" s="9"/>
      <c r="X23" s="59"/>
      <c r="Y23" s="9"/>
      <c r="Z23" s="25"/>
      <c r="AA23" s="25"/>
      <c r="AB23" s="25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</row>
    <row r="24" spans="1:61" ht="15.75" x14ac:dyDescent="0.25">
      <c r="A24" s="18">
        <v>5</v>
      </c>
      <c r="B24" s="23" t="s">
        <v>42</v>
      </c>
      <c r="C24" s="15"/>
      <c r="D24" s="19"/>
      <c r="E24" s="19"/>
      <c r="F24" s="19"/>
      <c r="G24" s="19"/>
      <c r="H24" s="19"/>
      <c r="I24" s="19"/>
      <c r="J24" s="19"/>
      <c r="K24" s="21">
        <v>0</v>
      </c>
      <c r="L24" s="21"/>
      <c r="M24" s="29">
        <v>0</v>
      </c>
      <c r="N24" s="19"/>
      <c r="O24" s="19"/>
      <c r="P24" s="19"/>
      <c r="Q24" s="19"/>
      <c r="R24" s="19"/>
      <c r="S24" s="19"/>
      <c r="T24" s="19"/>
      <c r="U24" s="9"/>
      <c r="V24" s="45"/>
      <c r="W24" s="9"/>
      <c r="X24" s="88"/>
      <c r="Y24" s="88"/>
      <c r="Z24" s="25"/>
      <c r="AA24" s="25"/>
      <c r="AB24" s="25"/>
    </row>
    <row r="25" spans="1:61" ht="15.75" x14ac:dyDescent="0.25">
      <c r="A25" s="18">
        <v>6</v>
      </c>
      <c r="B25" s="23" t="s">
        <v>43</v>
      </c>
      <c r="C25" s="15"/>
      <c r="D25" s="19"/>
      <c r="E25" s="19"/>
      <c r="F25" s="19"/>
      <c r="G25" s="19"/>
      <c r="H25" s="19"/>
      <c r="I25" s="19"/>
      <c r="J25" s="19"/>
      <c r="K25" s="21">
        <v>57.297181250000001</v>
      </c>
      <c r="L25" s="21"/>
      <c r="M25" s="29">
        <v>0</v>
      </c>
      <c r="N25" s="19"/>
      <c r="O25" s="19"/>
      <c r="P25" s="19"/>
      <c r="Q25" s="19"/>
      <c r="R25" s="19"/>
      <c r="S25" s="19"/>
      <c r="T25" s="19"/>
      <c r="U25" s="9"/>
      <c r="V25" s="49"/>
      <c r="W25" s="22"/>
      <c r="X25" s="88"/>
      <c r="Y25" s="88"/>
      <c r="Z25" s="25"/>
      <c r="AA25" s="25"/>
      <c r="AB25" s="25"/>
    </row>
    <row r="26" spans="1:61" s="38" customFormat="1" ht="15.75" x14ac:dyDescent="0.25">
      <c r="A26" s="27" t="s">
        <v>44</v>
      </c>
      <c r="B26" s="52" t="str">
        <f>[1]Лист2!D29</f>
        <v>УРАЛ Некст с бурильно крановой установкой</v>
      </c>
      <c r="C26" s="29"/>
      <c r="D26" s="53"/>
      <c r="E26" s="53"/>
      <c r="F26" s="53"/>
      <c r="G26" s="53"/>
      <c r="H26" s="53"/>
      <c r="I26" s="53"/>
      <c r="J26" s="53"/>
      <c r="K26" s="39">
        <v>5.2</v>
      </c>
      <c r="L26" s="39"/>
      <c r="M26" s="29">
        <v>0</v>
      </c>
      <c r="N26" s="39"/>
      <c r="O26" s="39"/>
      <c r="P26" s="53"/>
      <c r="Q26" s="53"/>
      <c r="R26" s="53"/>
      <c r="S26" s="53"/>
      <c r="T26" s="53"/>
      <c r="U26" s="9"/>
      <c r="V26" s="45"/>
      <c r="W26" s="9"/>
      <c r="X26" s="93"/>
      <c r="Y26" s="93"/>
      <c r="Z26" s="94"/>
      <c r="AA26" s="25"/>
      <c r="AB26" s="25"/>
    </row>
    <row r="27" spans="1:61" s="38" customFormat="1" ht="15.75" x14ac:dyDescent="0.25">
      <c r="A27" s="27" t="s">
        <v>45</v>
      </c>
      <c r="B27" s="52" t="str">
        <f>[1]Лист2!D30</f>
        <v>Прицеп цистерна</v>
      </c>
      <c r="C27" s="29"/>
      <c r="D27" s="53"/>
      <c r="E27" s="53"/>
      <c r="F27" s="53"/>
      <c r="G27" s="53"/>
      <c r="H27" s="53"/>
      <c r="I27" s="53"/>
      <c r="J27" s="53"/>
      <c r="K27" s="39">
        <v>4</v>
      </c>
      <c r="L27" s="39"/>
      <c r="M27" s="29">
        <v>0</v>
      </c>
      <c r="N27" s="39"/>
      <c r="O27" s="39"/>
      <c r="P27" s="53"/>
      <c r="Q27" s="53"/>
      <c r="R27" s="53"/>
      <c r="S27" s="53"/>
      <c r="T27" s="53"/>
      <c r="U27" s="9"/>
      <c r="V27" s="45"/>
      <c r="W27" s="9"/>
      <c r="X27" s="93"/>
      <c r="Y27" s="93"/>
      <c r="Z27" s="94"/>
      <c r="AA27" s="25"/>
      <c r="AB27" s="25"/>
    </row>
    <row r="28" spans="1:61" s="38" customFormat="1" ht="20.25" customHeight="1" outlineLevel="1" x14ac:dyDescent="0.25">
      <c r="A28" s="27" t="s">
        <v>46</v>
      </c>
      <c r="B28" s="54" t="str">
        <f>[1]Лист2!D31</f>
        <v>Легковой автомобиль 4х4 - 4 ед.</v>
      </c>
      <c r="C28" s="29"/>
      <c r="D28" s="53"/>
      <c r="E28" s="53"/>
      <c r="F28" s="53"/>
      <c r="G28" s="53"/>
      <c r="H28" s="53"/>
      <c r="I28" s="53"/>
      <c r="J28" s="53"/>
      <c r="K28" s="39">
        <v>4.5</v>
      </c>
      <c r="L28" s="39"/>
      <c r="M28" s="29">
        <v>0</v>
      </c>
      <c r="N28" s="39"/>
      <c r="O28" s="39"/>
      <c r="P28" s="53"/>
      <c r="Q28" s="53"/>
      <c r="R28" s="53"/>
      <c r="S28" s="53"/>
      <c r="T28" s="53"/>
      <c r="U28" s="9"/>
      <c r="V28" s="45"/>
      <c r="W28" s="9"/>
      <c r="X28" s="93"/>
      <c r="Y28" s="93"/>
      <c r="Z28" s="94"/>
      <c r="AA28" s="25"/>
      <c r="AB28" s="25"/>
    </row>
    <row r="29" spans="1:61" s="38" customFormat="1" ht="15.75" outlineLevel="1" x14ac:dyDescent="0.25">
      <c r="A29" s="27" t="s">
        <v>47</v>
      </c>
      <c r="B29" s="55" t="str">
        <f>[1]Лист2!D32</f>
        <v>А\м бортовой с КМУ грузоподъёмностью 2 тн</v>
      </c>
      <c r="C29" s="29"/>
      <c r="D29" s="53"/>
      <c r="E29" s="53"/>
      <c r="F29" s="53"/>
      <c r="G29" s="53"/>
      <c r="H29" s="53"/>
      <c r="I29" s="53"/>
      <c r="J29" s="53"/>
      <c r="K29" s="39">
        <v>11</v>
      </c>
      <c r="L29" s="39"/>
      <c r="M29" s="29">
        <v>0</v>
      </c>
      <c r="N29" s="39"/>
      <c r="O29" s="39"/>
      <c r="P29" s="53"/>
      <c r="Q29" s="53"/>
      <c r="R29" s="53"/>
      <c r="S29" s="53"/>
      <c r="T29" s="53"/>
      <c r="U29" s="9"/>
      <c r="V29" s="45"/>
      <c r="W29" s="9"/>
      <c r="X29" s="93"/>
      <c r="Y29" s="93"/>
      <c r="Z29" s="94"/>
      <c r="AA29" s="25"/>
      <c r="AB29" s="25"/>
    </row>
    <row r="30" spans="1:61" s="38" customFormat="1" ht="20.25" customHeight="1" outlineLevel="1" x14ac:dyDescent="0.25">
      <c r="A30" s="27" t="s">
        <v>48</v>
      </c>
      <c r="B30" s="55" t="str">
        <f>[1]Лист2!D33</f>
        <v>А\м самосвал грузоподъёмностью 10 тн - 2 ед</v>
      </c>
      <c r="C30" s="29"/>
      <c r="D30" s="53"/>
      <c r="E30" s="53"/>
      <c r="F30" s="53"/>
      <c r="G30" s="53"/>
      <c r="H30" s="53"/>
      <c r="I30" s="53"/>
      <c r="J30" s="53"/>
      <c r="K30" s="39">
        <v>8</v>
      </c>
      <c r="L30" s="39"/>
      <c r="M30" s="29">
        <v>0</v>
      </c>
      <c r="N30" s="39"/>
      <c r="O30" s="39"/>
      <c r="P30" s="53"/>
      <c r="Q30" s="53"/>
      <c r="R30" s="53"/>
      <c r="S30" s="53"/>
      <c r="T30" s="53"/>
      <c r="U30" s="9"/>
      <c r="V30" s="45"/>
      <c r="W30" s="9"/>
      <c r="X30" s="93"/>
      <c r="Y30" s="93"/>
      <c r="Z30" s="94"/>
      <c r="AA30" s="25"/>
      <c r="AB30" s="25"/>
    </row>
    <row r="31" spans="1:61" s="38" customFormat="1" ht="20.25" customHeight="1" outlineLevel="1" x14ac:dyDescent="0.25">
      <c r="A31" s="27"/>
      <c r="B31" s="55"/>
      <c r="C31" s="29"/>
      <c r="D31" s="53"/>
      <c r="E31" s="53"/>
      <c r="F31" s="53"/>
      <c r="G31" s="53"/>
      <c r="H31" s="53"/>
      <c r="I31" s="53"/>
      <c r="J31" s="53"/>
      <c r="K31" s="39"/>
      <c r="L31" s="39"/>
      <c r="M31" s="29"/>
      <c r="N31" s="39"/>
      <c r="O31" s="39"/>
      <c r="P31" s="53"/>
      <c r="Q31" s="53"/>
      <c r="R31" s="53"/>
      <c r="S31" s="53"/>
      <c r="T31" s="53"/>
      <c r="U31" s="9"/>
      <c r="V31" s="45"/>
      <c r="W31" s="9"/>
      <c r="X31" s="93"/>
      <c r="Y31" s="93"/>
      <c r="Z31" s="94"/>
      <c r="AA31" s="25"/>
      <c r="AB31" s="25"/>
    </row>
    <row r="32" spans="1:61" s="38" customFormat="1" ht="20.25" hidden="1" customHeight="1" outlineLevel="1" x14ac:dyDescent="0.25">
      <c r="A32" s="27"/>
      <c r="B32" s="55"/>
      <c r="C32" s="29"/>
      <c r="D32" s="53"/>
      <c r="E32" s="53"/>
      <c r="F32" s="53"/>
      <c r="G32" s="53"/>
      <c r="H32" s="53"/>
      <c r="I32" s="53"/>
      <c r="J32" s="53"/>
      <c r="K32" s="39"/>
      <c r="L32" s="39"/>
      <c r="M32" s="29">
        <v>0</v>
      </c>
      <c r="N32" s="39"/>
      <c r="O32" s="39"/>
      <c r="P32" s="53"/>
      <c r="Q32" s="53"/>
      <c r="R32" s="53"/>
      <c r="S32" s="53"/>
      <c r="T32" s="53"/>
      <c r="U32" s="9"/>
      <c r="V32" s="45"/>
      <c r="W32" s="9"/>
      <c r="X32" s="93"/>
      <c r="Y32" s="93"/>
      <c r="Z32" s="94"/>
      <c r="AA32" s="25"/>
      <c r="AB32" s="25"/>
    </row>
    <row r="33" spans="1:61" hidden="1" x14ac:dyDescent="0.25">
      <c r="U33" s="9"/>
      <c r="V33" s="45"/>
      <c r="W33" s="9"/>
      <c r="X33" s="86"/>
      <c r="Y33" s="86"/>
      <c r="Z33" s="86"/>
      <c r="AA33" s="86"/>
      <c r="AB33" s="86"/>
    </row>
    <row r="34" spans="1:61" s="51" customFormat="1" ht="47.25" hidden="1" x14ac:dyDescent="0.25">
      <c r="A34" s="27"/>
      <c r="B34" s="56" t="s">
        <v>49</v>
      </c>
      <c r="C34" s="29"/>
      <c r="D34" s="29"/>
      <c r="E34" s="29"/>
      <c r="F34" s="29"/>
      <c r="G34" s="29"/>
      <c r="H34" s="32"/>
      <c r="I34" s="29"/>
      <c r="J34" s="29"/>
      <c r="K34" s="39"/>
      <c r="L34" s="39"/>
      <c r="M34" s="29"/>
      <c r="N34" s="39"/>
      <c r="O34" s="39"/>
      <c r="P34" s="50"/>
      <c r="Q34" s="34"/>
      <c r="R34" s="34"/>
      <c r="S34" s="34"/>
      <c r="T34" s="34"/>
      <c r="U34" s="9"/>
      <c r="V34" s="45"/>
      <c r="W34" s="9"/>
      <c r="X34" s="59"/>
      <c r="Y34" s="9"/>
      <c r="Z34" s="25"/>
      <c r="AA34" s="25"/>
      <c r="AB34" s="25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</row>
    <row r="35" spans="1:61" s="51" customFormat="1" ht="15.75" x14ac:dyDescent="0.25">
      <c r="A35" s="27"/>
      <c r="B35" s="56" t="s">
        <v>50</v>
      </c>
      <c r="C35" s="29"/>
      <c r="D35" s="29"/>
      <c r="E35" s="29"/>
      <c r="F35" s="29"/>
      <c r="G35" s="29"/>
      <c r="H35" s="32"/>
      <c r="I35" s="29"/>
      <c r="J35" s="29"/>
      <c r="K35" s="39">
        <v>857.82600000000002</v>
      </c>
      <c r="L35" s="39"/>
      <c r="M35" s="29"/>
      <c r="N35" s="39"/>
      <c r="O35" s="39"/>
      <c r="P35" s="50"/>
      <c r="Q35" s="34"/>
      <c r="R35" s="34"/>
      <c r="S35" s="34"/>
      <c r="T35" s="34"/>
      <c r="U35" s="9"/>
      <c r="V35" s="45"/>
      <c r="W35" s="9"/>
      <c r="X35" s="59"/>
      <c r="Y35" s="9"/>
      <c r="Z35" s="25"/>
      <c r="AA35" s="25"/>
      <c r="AB35" s="25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</row>
    <row r="36" spans="1:61" s="51" customFormat="1" ht="15.75" x14ac:dyDescent="0.25">
      <c r="A36" s="57"/>
      <c r="B36" s="58" t="s">
        <v>51</v>
      </c>
      <c r="C36" s="59"/>
      <c r="D36" s="59"/>
      <c r="E36" s="59"/>
      <c r="F36" s="59"/>
      <c r="G36" s="59"/>
      <c r="H36" s="60"/>
      <c r="I36" s="59"/>
      <c r="J36" s="59"/>
      <c r="K36" s="59"/>
      <c r="L36" s="61"/>
      <c r="M36" s="59"/>
      <c r="N36" s="61"/>
      <c r="O36" s="61"/>
      <c r="P36" s="62"/>
      <c r="Q36" s="63"/>
      <c r="R36" s="63"/>
      <c r="S36" s="63"/>
      <c r="T36" s="63"/>
      <c r="U36" s="9"/>
      <c r="V36" s="61"/>
      <c r="W36" s="9"/>
      <c r="X36" s="59"/>
      <c r="Y36" s="9"/>
      <c r="Z36" s="25"/>
      <c r="AA36" s="25"/>
      <c r="AB36" s="25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</row>
    <row r="37" spans="1:61" x14ac:dyDescent="0.25">
      <c r="U37" s="9"/>
      <c r="V37" s="90"/>
      <c r="W37" s="9"/>
      <c r="X37" s="86"/>
      <c r="Y37" s="86"/>
      <c r="Z37" s="86"/>
      <c r="AA37" s="86"/>
      <c r="AB37" s="86"/>
    </row>
    <row r="38" spans="1:61" s="65" customFormat="1" ht="18.75" x14ac:dyDescent="0.3">
      <c r="A38" s="79"/>
      <c r="B38" s="79"/>
      <c r="C38" s="64"/>
      <c r="E38" s="66"/>
      <c r="F38" s="67"/>
      <c r="G38" s="66"/>
      <c r="H38" s="66"/>
      <c r="I38" s="66"/>
      <c r="J38" s="66"/>
      <c r="K38" s="5"/>
      <c r="L38" s="66"/>
      <c r="M38" s="66"/>
      <c r="N38" s="66"/>
      <c r="O38" s="66"/>
      <c r="P38" s="66"/>
      <c r="Q38" s="66"/>
      <c r="R38" s="66"/>
      <c r="S38" s="66"/>
      <c r="T38" s="66"/>
      <c r="U38" s="9"/>
      <c r="V38" s="45"/>
      <c r="W38" s="9"/>
      <c r="X38" s="95"/>
      <c r="Y38" s="95"/>
      <c r="Z38" s="95"/>
      <c r="AA38" s="95"/>
      <c r="AB38" s="95"/>
    </row>
    <row r="39" spans="1:61" s="65" customFormat="1" ht="18.75" x14ac:dyDescent="0.3">
      <c r="A39" s="68"/>
      <c r="B39" s="69"/>
      <c r="C39" s="64"/>
      <c r="E39" s="66"/>
      <c r="F39" s="67"/>
      <c r="G39" s="66"/>
      <c r="H39" s="66"/>
      <c r="I39" s="66"/>
      <c r="J39" s="66"/>
      <c r="K39" s="5"/>
      <c r="L39" s="66"/>
      <c r="M39" s="66"/>
      <c r="N39" s="66"/>
      <c r="O39" s="66"/>
      <c r="P39" s="66"/>
      <c r="Q39" s="66"/>
      <c r="R39" s="66"/>
      <c r="S39" s="66"/>
      <c r="T39" s="66"/>
      <c r="U39" s="9"/>
      <c r="V39" s="45"/>
      <c r="W39" s="9"/>
      <c r="X39" s="95"/>
      <c r="Y39" s="95"/>
      <c r="Z39" s="95"/>
      <c r="AA39" s="95"/>
      <c r="AB39" s="95"/>
    </row>
    <row r="40" spans="1:61" s="65" customFormat="1" ht="18.75" x14ac:dyDescent="0.3">
      <c r="A40" s="79"/>
      <c r="B40" s="79"/>
      <c r="C40" s="64"/>
      <c r="E40" s="66"/>
      <c r="F40" s="67"/>
      <c r="G40" s="66"/>
      <c r="H40" s="66"/>
      <c r="I40" s="66"/>
      <c r="J40" s="66"/>
      <c r="K40" s="5"/>
      <c r="L40" s="66"/>
      <c r="M40" s="66"/>
      <c r="N40" s="66"/>
      <c r="O40" s="66"/>
      <c r="P40" s="66"/>
      <c r="Q40" s="66"/>
      <c r="R40" s="66"/>
      <c r="S40" s="66"/>
      <c r="T40" s="66"/>
      <c r="U40" s="9"/>
      <c r="V40" s="45"/>
      <c r="W40" s="9"/>
      <c r="X40" s="95"/>
      <c r="Y40" s="95"/>
      <c r="Z40" s="95"/>
      <c r="AA40" s="95"/>
      <c r="AB40" s="95"/>
    </row>
    <row r="41" spans="1:61" s="65" customFormat="1" ht="18.75" x14ac:dyDescent="0.3">
      <c r="A41" s="68"/>
      <c r="B41" s="69"/>
      <c r="C41" s="70"/>
      <c r="D41" s="66"/>
      <c r="E41" s="66"/>
      <c r="F41" s="66"/>
      <c r="G41" s="66"/>
      <c r="H41" s="66"/>
      <c r="I41" s="66"/>
      <c r="J41" s="66"/>
      <c r="K41" s="1"/>
      <c r="L41" s="66"/>
      <c r="M41" s="66"/>
      <c r="N41" s="66"/>
      <c r="O41" s="66"/>
      <c r="P41" s="66"/>
      <c r="Q41" s="66"/>
      <c r="R41" s="66"/>
      <c r="S41" s="66"/>
      <c r="T41" s="66"/>
      <c r="U41" s="9"/>
      <c r="V41" s="45"/>
      <c r="W41" s="9"/>
    </row>
    <row r="42" spans="1:61" s="65" customFormat="1" ht="18.75" x14ac:dyDescent="0.3">
      <c r="A42" s="69"/>
      <c r="C42" s="71"/>
      <c r="E42" s="66"/>
      <c r="F42" s="67"/>
      <c r="G42" s="66"/>
      <c r="H42" s="66"/>
      <c r="I42" s="66"/>
      <c r="J42" s="66"/>
      <c r="K42" s="72"/>
      <c r="L42" s="66"/>
      <c r="M42" s="66"/>
      <c r="N42" s="66"/>
      <c r="O42" s="66"/>
      <c r="P42" s="66"/>
      <c r="Q42" s="66"/>
      <c r="R42" s="66"/>
      <c r="S42" s="66"/>
      <c r="T42" s="66"/>
      <c r="U42" s="9"/>
      <c r="V42" s="45"/>
      <c r="W42" s="9"/>
    </row>
    <row r="43" spans="1:61" s="65" customFormat="1" x14ac:dyDescent="0.25">
      <c r="A43" s="66"/>
      <c r="C43" s="70"/>
      <c r="E43" s="66"/>
      <c r="F43" s="66"/>
      <c r="G43" s="66"/>
      <c r="H43" s="66"/>
      <c r="I43" s="66"/>
      <c r="J43" s="66"/>
      <c r="K43" s="72"/>
      <c r="L43" s="66"/>
      <c r="M43" s="66"/>
      <c r="N43" s="66"/>
      <c r="O43" s="66"/>
      <c r="P43" s="66"/>
      <c r="Q43" s="66"/>
      <c r="R43" s="66"/>
      <c r="S43" s="66"/>
      <c r="T43" s="66"/>
      <c r="U43" s="9"/>
      <c r="V43" s="45"/>
      <c r="W43" s="9"/>
    </row>
    <row r="44" spans="1:61" s="65" customFormat="1" ht="18.75" x14ac:dyDescent="0.3">
      <c r="A44" s="69"/>
      <c r="C44" s="64"/>
      <c r="E44" s="66"/>
      <c r="F44" s="67"/>
      <c r="G44" s="66"/>
      <c r="H44" s="66"/>
      <c r="I44" s="66"/>
      <c r="J44" s="66"/>
      <c r="K44" s="1"/>
      <c r="L44" s="66"/>
      <c r="M44" s="66"/>
      <c r="N44" s="66"/>
      <c r="O44" s="66"/>
      <c r="P44" s="66"/>
      <c r="Q44" s="66"/>
      <c r="R44" s="66"/>
      <c r="S44" s="66"/>
      <c r="T44" s="66"/>
    </row>
    <row r="46" spans="1:61" x14ac:dyDescent="0.25">
      <c r="K46" s="5"/>
    </row>
    <row r="52" spans="1:61" s="37" customFormat="1" ht="20.25" hidden="1" customHeight="1" outlineLevel="1" x14ac:dyDescent="0.25">
      <c r="A52" s="27" t="s">
        <v>30</v>
      </c>
      <c r="B52" s="56" t="s">
        <v>52</v>
      </c>
      <c r="C52" s="29">
        <v>2021</v>
      </c>
      <c r="D52" s="29"/>
      <c r="E52" s="33"/>
      <c r="F52" s="33"/>
      <c r="G52" s="73" t="s">
        <v>53</v>
      </c>
      <c r="H52" s="32">
        <v>1</v>
      </c>
      <c r="I52" s="29">
        <v>0</v>
      </c>
      <c r="J52" s="33"/>
      <c r="K52" s="39">
        <v>29</v>
      </c>
      <c r="L52" s="39">
        <f>K52</f>
        <v>29</v>
      </c>
      <c r="M52" s="29">
        <v>0</v>
      </c>
      <c r="N52" s="74">
        <f>X52-K52</f>
        <v>38</v>
      </c>
      <c r="O52" s="39"/>
      <c r="P52" s="41">
        <v>81</v>
      </c>
      <c r="Q52" s="29">
        <v>325</v>
      </c>
      <c r="R52" s="29"/>
      <c r="S52" s="29"/>
      <c r="T52" s="29"/>
      <c r="U52" s="9"/>
      <c r="V52" s="9"/>
      <c r="W52" s="9"/>
      <c r="X52" s="29">
        <v>67</v>
      </c>
      <c r="Y52" s="36"/>
      <c r="Z52" s="24">
        <v>0.71410499999999999</v>
      </c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</row>
    <row r="53" spans="1:61" s="37" customFormat="1" ht="20.25" hidden="1" customHeight="1" outlineLevel="1" x14ac:dyDescent="0.25">
      <c r="A53" s="27" t="s">
        <v>31</v>
      </c>
      <c r="B53" s="75" t="s">
        <v>54</v>
      </c>
      <c r="C53" s="29">
        <v>2019</v>
      </c>
      <c r="D53" s="29"/>
      <c r="E53" s="33">
        <v>197.42769999999999</v>
      </c>
      <c r="F53" s="30" t="s">
        <v>55</v>
      </c>
      <c r="G53" s="73" t="s">
        <v>56</v>
      </c>
      <c r="H53" s="32">
        <v>1</v>
      </c>
      <c r="I53" s="29">
        <v>0</v>
      </c>
      <c r="J53" s="33"/>
      <c r="K53" s="40">
        <v>40</v>
      </c>
      <c r="L53" s="40">
        <f>K53</f>
        <v>40</v>
      </c>
      <c r="M53" s="29">
        <v>0</v>
      </c>
      <c r="N53" s="74"/>
      <c r="O53" s="40"/>
      <c r="P53" s="41">
        <v>20.5</v>
      </c>
      <c r="Q53" s="29">
        <v>108</v>
      </c>
      <c r="R53" s="29"/>
      <c r="S53" s="29"/>
      <c r="T53" s="29"/>
      <c r="U53" s="9"/>
      <c r="V53" s="9"/>
      <c r="W53" s="9"/>
      <c r="X53" s="29">
        <v>228</v>
      </c>
      <c r="Y53" s="36"/>
      <c r="Z53" s="24">
        <f>7386447.14/1000000</f>
        <v>7.3864471399999996</v>
      </c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</row>
    <row r="54" spans="1:61" s="37" customFormat="1" ht="20.25" hidden="1" customHeight="1" outlineLevel="1" x14ac:dyDescent="0.25">
      <c r="A54" s="27" t="s">
        <v>33</v>
      </c>
      <c r="B54" s="56" t="s">
        <v>57</v>
      </c>
      <c r="C54" s="29">
        <v>2019</v>
      </c>
      <c r="D54" s="29"/>
      <c r="E54" s="33"/>
      <c r="F54" s="33"/>
      <c r="G54" s="73"/>
      <c r="H54" s="32"/>
      <c r="I54" s="29"/>
      <c r="J54" s="33"/>
      <c r="K54" s="39">
        <f>58123.02*(1/1000)</f>
        <v>58.123019999999997</v>
      </c>
      <c r="L54" s="39">
        <f>K54</f>
        <v>58.123019999999997</v>
      </c>
      <c r="M54" s="29">
        <v>0</v>
      </c>
      <c r="N54" s="74">
        <v>0</v>
      </c>
      <c r="O54" s="39"/>
      <c r="P54" s="41"/>
      <c r="Q54" s="29"/>
      <c r="R54" s="29"/>
      <c r="S54" s="29"/>
      <c r="T54" s="29"/>
      <c r="U54" s="9"/>
      <c r="V54" s="45"/>
      <c r="W54" s="9"/>
      <c r="X54" s="29">
        <v>79</v>
      </c>
      <c r="Y54" s="36"/>
      <c r="Z54" s="24">
        <v>7.4505629999999998</v>
      </c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</row>
    <row r="55" spans="1:61" s="37" customFormat="1" ht="31.5" hidden="1" outlineLevel="1" x14ac:dyDescent="0.25">
      <c r="A55" s="27" t="s">
        <v>58</v>
      </c>
      <c r="B55" s="75" t="s">
        <v>59</v>
      </c>
      <c r="C55" s="29">
        <v>2019</v>
      </c>
      <c r="D55" s="29"/>
      <c r="E55" s="33"/>
      <c r="F55" s="30"/>
      <c r="G55" s="73"/>
      <c r="H55" s="32"/>
      <c r="I55" s="29">
        <v>0</v>
      </c>
      <c r="J55" s="33"/>
      <c r="K55" s="40">
        <v>33</v>
      </c>
      <c r="L55" s="40">
        <f>K55</f>
        <v>33</v>
      </c>
      <c r="M55" s="29">
        <v>0</v>
      </c>
      <c r="N55" s="74">
        <f>X55-K55</f>
        <v>11</v>
      </c>
      <c r="O55" s="40"/>
      <c r="P55" s="41"/>
      <c r="Q55" s="29"/>
      <c r="R55" s="29"/>
      <c r="S55" s="29"/>
      <c r="T55" s="29"/>
      <c r="U55" s="9"/>
      <c r="V55" s="45"/>
      <c r="W55" s="9"/>
      <c r="X55" s="29">
        <v>44</v>
      </c>
      <c r="Y55" s="36"/>
      <c r="Z55" s="24">
        <f>655614.27/1000000</f>
        <v>0.65561427000000005</v>
      </c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</row>
    <row r="56" spans="1:61" hidden="1" outlineLevel="1" x14ac:dyDescent="0.25"/>
    <row r="57" spans="1:61" s="37" customFormat="1" ht="20.25" hidden="1" customHeight="1" outlineLevel="1" x14ac:dyDescent="0.25">
      <c r="A57" s="27" t="s">
        <v>37</v>
      </c>
      <c r="B57" s="75" t="s">
        <v>54</v>
      </c>
      <c r="C57" s="29">
        <v>2019</v>
      </c>
      <c r="D57" s="29"/>
      <c r="E57" s="33">
        <v>197.42769999999999</v>
      </c>
      <c r="F57" s="30" t="s">
        <v>55</v>
      </c>
      <c r="G57" s="73" t="s">
        <v>56</v>
      </c>
      <c r="H57" s="32">
        <v>1</v>
      </c>
      <c r="I57" s="29">
        <v>0</v>
      </c>
      <c r="J57" s="33"/>
      <c r="K57" s="40">
        <v>40</v>
      </c>
      <c r="L57" s="40">
        <f>K57</f>
        <v>40</v>
      </c>
      <c r="M57" s="29">
        <v>0</v>
      </c>
      <c r="N57" s="74"/>
      <c r="O57" s="40"/>
      <c r="P57" s="41">
        <v>20.5</v>
      </c>
      <c r="Q57" s="29">
        <v>108</v>
      </c>
      <c r="R57" s="29"/>
      <c r="S57" s="29"/>
      <c r="T57" s="29"/>
      <c r="U57" s="9"/>
      <c r="V57" s="9"/>
      <c r="W57" s="9"/>
      <c r="X57" s="29">
        <v>228</v>
      </c>
      <c r="Y57" s="36"/>
      <c r="Z57" s="24">
        <f>7386447.14/1000000</f>
        <v>7.3864471399999996</v>
      </c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</row>
    <row r="58" spans="1:61" s="37" customFormat="1" ht="20.25" hidden="1" customHeight="1" outlineLevel="1" x14ac:dyDescent="0.25">
      <c r="A58" s="27" t="s">
        <v>41</v>
      </c>
      <c r="B58" s="56" t="s">
        <v>52</v>
      </c>
      <c r="C58" s="29">
        <v>2021</v>
      </c>
      <c r="D58" s="29"/>
      <c r="E58" s="33"/>
      <c r="F58" s="33"/>
      <c r="G58" s="76">
        <v>7.1999999999999995E-2</v>
      </c>
      <c r="H58" s="32">
        <v>1</v>
      </c>
      <c r="I58" s="29">
        <v>0</v>
      </c>
      <c r="J58" s="33"/>
      <c r="K58" s="39">
        <v>29</v>
      </c>
      <c r="L58" s="39">
        <f>K58</f>
        <v>29</v>
      </c>
      <c r="M58" s="29">
        <v>0</v>
      </c>
      <c r="N58" s="74">
        <f>X58-K58</f>
        <v>38</v>
      </c>
      <c r="O58" s="39"/>
      <c r="P58" s="41">
        <v>81</v>
      </c>
      <c r="Q58" s="29">
        <v>325</v>
      </c>
      <c r="R58" s="29"/>
      <c r="S58" s="29"/>
      <c r="T58" s="29"/>
      <c r="U58" s="9"/>
      <c r="V58" s="9"/>
      <c r="W58" s="9"/>
      <c r="X58" s="29">
        <v>67</v>
      </c>
      <c r="Y58" s="36"/>
      <c r="Z58" s="24">
        <v>0.71410499999999999</v>
      </c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</row>
    <row r="59" spans="1:61" s="38" customFormat="1" ht="47.25" hidden="1" outlineLevel="1" x14ac:dyDescent="0.25">
      <c r="A59" s="27" t="s">
        <v>60</v>
      </c>
      <c r="B59" s="56" t="s">
        <v>61</v>
      </c>
      <c r="C59" s="29">
        <v>2021</v>
      </c>
      <c r="D59" s="29"/>
      <c r="E59" s="29"/>
      <c r="F59" s="29"/>
      <c r="G59" s="31">
        <v>4.2999999999999997E-2</v>
      </c>
      <c r="H59" s="32">
        <v>1</v>
      </c>
      <c r="I59" s="29">
        <v>0</v>
      </c>
      <c r="J59" s="29"/>
      <c r="K59" s="29">
        <f>9710.13*(1/1000)</f>
        <v>9.7101299999999995</v>
      </c>
      <c r="L59" s="29">
        <f>K59</f>
        <v>9.7101299999999995</v>
      </c>
      <c r="M59" s="29">
        <v>0</v>
      </c>
      <c r="N59" s="74">
        <f>X59-K59</f>
        <v>94.289870000000008</v>
      </c>
      <c r="O59" s="29"/>
      <c r="P59" s="41">
        <v>1</v>
      </c>
      <c r="Q59" s="29">
        <v>530</v>
      </c>
      <c r="R59" s="29"/>
      <c r="S59" s="29"/>
      <c r="T59" s="29"/>
      <c r="U59" s="9"/>
      <c r="V59" s="9"/>
      <c r="W59" s="9"/>
      <c r="X59" s="29">
        <v>104</v>
      </c>
      <c r="Y59" s="36"/>
      <c r="Z59" s="24">
        <v>0</v>
      </c>
      <c r="AA59" s="37"/>
      <c r="AB59" s="37"/>
    </row>
    <row r="60" spans="1:61" s="38" customFormat="1" ht="47.25" hidden="1" outlineLevel="1" x14ac:dyDescent="0.25">
      <c r="A60" s="27" t="s">
        <v>62</v>
      </c>
      <c r="B60" s="56" t="s">
        <v>63</v>
      </c>
      <c r="C60" s="29">
        <v>2021</v>
      </c>
      <c r="D60" s="29"/>
      <c r="E60" s="29"/>
      <c r="F60" s="29"/>
      <c r="G60" s="31" t="s">
        <v>64</v>
      </c>
      <c r="H60" s="32">
        <v>1</v>
      </c>
      <c r="I60" s="29">
        <v>0</v>
      </c>
      <c r="J60" s="29"/>
      <c r="K60" s="29">
        <f>9710.13*(1/1000)</f>
        <v>9.7101299999999995</v>
      </c>
      <c r="L60" s="29">
        <f>K60</f>
        <v>9.7101299999999995</v>
      </c>
      <c r="M60" s="29">
        <v>0</v>
      </c>
      <c r="N60" s="74">
        <f>X60-K60</f>
        <v>95.289870000000008</v>
      </c>
      <c r="O60" s="29"/>
      <c r="P60" s="41">
        <v>1</v>
      </c>
      <c r="Q60" s="29">
        <v>530</v>
      </c>
      <c r="R60" s="29"/>
      <c r="S60" s="29"/>
      <c r="T60" s="29"/>
      <c r="U60" s="9"/>
      <c r="V60" s="9"/>
      <c r="W60" s="9"/>
      <c r="X60" s="29">
        <v>105</v>
      </c>
      <c r="Y60" s="36"/>
      <c r="Z60" s="24">
        <v>0</v>
      </c>
      <c r="AA60" s="37"/>
      <c r="AB60" s="37"/>
    </row>
    <row r="61" spans="1:61" s="37" customFormat="1" ht="31.5" hidden="1" outlineLevel="1" x14ac:dyDescent="0.25">
      <c r="A61" s="27" t="s">
        <v>65</v>
      </c>
      <c r="B61" s="75" t="s">
        <v>59</v>
      </c>
      <c r="C61" s="29">
        <v>2019</v>
      </c>
      <c r="D61" s="29"/>
      <c r="E61" s="33"/>
      <c r="F61" s="30"/>
      <c r="G61" s="33"/>
      <c r="H61" s="32"/>
      <c r="I61" s="33"/>
      <c r="J61" s="33"/>
      <c r="K61" s="40">
        <v>33</v>
      </c>
      <c r="L61" s="40">
        <f>K61</f>
        <v>33</v>
      </c>
      <c r="M61" s="29">
        <v>0</v>
      </c>
      <c r="N61" s="74">
        <f>X61-K61</f>
        <v>11</v>
      </c>
      <c r="O61" s="40"/>
      <c r="P61" s="77"/>
      <c r="Q61" s="29"/>
      <c r="R61" s="29"/>
      <c r="S61" s="29"/>
      <c r="T61" s="29"/>
      <c r="U61" s="9"/>
      <c r="V61" s="45"/>
      <c r="W61" s="9"/>
      <c r="X61" s="29">
        <v>44</v>
      </c>
      <c r="Y61" s="36"/>
      <c r="Z61" s="24">
        <f>655614.27/1000000</f>
        <v>0.65561427000000005</v>
      </c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</row>
    <row r="62" spans="1:61" collapsed="1" x14ac:dyDescent="0.25"/>
  </sheetData>
  <mergeCells count="25">
    <mergeCell ref="A1:T1"/>
    <mergeCell ref="A2:T2"/>
    <mergeCell ref="A5:A7"/>
    <mergeCell ref="B5:B7"/>
    <mergeCell ref="C5:D5"/>
    <mergeCell ref="E5:F6"/>
    <mergeCell ref="G5:J5"/>
    <mergeCell ref="K5:M5"/>
    <mergeCell ref="N5:O6"/>
    <mergeCell ref="P5:T5"/>
    <mergeCell ref="X5:Y6"/>
    <mergeCell ref="Z5:Z6"/>
    <mergeCell ref="AA5:AA6"/>
    <mergeCell ref="C6:C7"/>
    <mergeCell ref="D6:D7"/>
    <mergeCell ref="G6:H6"/>
    <mergeCell ref="I6:J6"/>
    <mergeCell ref="K6:M6"/>
    <mergeCell ref="P6:P7"/>
    <mergeCell ref="Q6:Q7"/>
    <mergeCell ref="R6:R7"/>
    <mergeCell ref="S6:S7"/>
    <mergeCell ref="T6:T7"/>
    <mergeCell ref="A38:B38"/>
    <mergeCell ref="A40:B40"/>
  </mergeCells>
  <pageMargins left="0.28000000000000003" right="0.2" top="0.27" bottom="0.2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2026 Центр участок</vt:lpstr>
      <vt:lpstr>'Свод 2026 Центр участок'!Область_печати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 Александр Иванович</dc:creator>
  <cp:lastModifiedBy>Иванова Виктория Владимировна</cp:lastModifiedBy>
  <dcterms:created xsi:type="dcterms:W3CDTF">2025-12-24T00:25:48Z</dcterms:created>
  <dcterms:modified xsi:type="dcterms:W3CDTF">2025-12-24T03:06:41Z</dcterms:modified>
</cp:coreProperties>
</file>