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esktop\Документы\Раскрытие информации\2022 год\"/>
    </mc:Choice>
  </mc:AlternateContent>
  <bookViews>
    <workbookView xWindow="0" yWindow="0" windowWidth="28800" windowHeight="12330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externalReferences>
    <externalReference r:id="rId13"/>
  </externalReferences>
  <definedNames>
    <definedName name="_xlnm.Print_Area" localSheetId="7">август!$A$1:$F$91</definedName>
    <definedName name="_xlnm.Print_Area" localSheetId="3">апрель!$A$1:$F$85</definedName>
    <definedName name="_xlnm.Print_Area" localSheetId="11">декабрь!$A$1:$F$83</definedName>
    <definedName name="_xlnm.Print_Area" localSheetId="6">июль!$A$1:$F$83</definedName>
    <definedName name="_xlnm.Print_Area" localSheetId="5">июнь!$A$1:$F$84</definedName>
    <definedName name="_xlnm.Print_Area" localSheetId="4">май!$A$1:$F$98</definedName>
    <definedName name="_xlnm.Print_Area" localSheetId="2">март!$A$1:$F$89</definedName>
    <definedName name="_xlnm.Print_Area" localSheetId="10">ноябрь!$A$1:$F$83</definedName>
    <definedName name="_xlnm.Print_Area" localSheetId="9">октябрь!$A$1:$F$95</definedName>
    <definedName name="_xlnm.Print_Area" localSheetId="8">сентябрь!$A$1:$F$83</definedName>
    <definedName name="_xlnm.Print_Area" localSheetId="1">февраль!$A$1:$F$84</definedName>
    <definedName name="_xlnm.Print_Area" localSheetId="0">январь!$A$1:$F$91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2" l="1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1" i="12"/>
  <c r="F30" i="12"/>
  <c r="F29" i="12"/>
  <c r="F27" i="12"/>
  <c r="F26" i="12"/>
  <c r="F25" i="12"/>
  <c r="F24" i="12"/>
  <c r="F23" i="12"/>
  <c r="F22" i="12"/>
  <c r="F21" i="12"/>
  <c r="F20" i="12"/>
  <c r="F18" i="12"/>
  <c r="F17" i="12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1" i="11"/>
  <c r="F29" i="11"/>
  <c r="F28" i="11"/>
  <c r="F27" i="11"/>
  <c r="F26" i="11"/>
  <c r="F25" i="11"/>
  <c r="F24" i="11"/>
  <c r="F23" i="11"/>
  <c r="F22" i="11"/>
  <c r="F21" i="11"/>
  <c r="F20" i="11"/>
  <c r="F18" i="11"/>
  <c r="F17" i="11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1" i="3"/>
  <c r="F29" i="3"/>
  <c r="F28" i="3"/>
  <c r="F27" i="3"/>
  <c r="F26" i="3"/>
  <c r="F25" i="3"/>
  <c r="F24" i="3"/>
  <c r="F23" i="3"/>
  <c r="F22" i="3"/>
  <c r="F21" i="3"/>
  <c r="F20" i="3"/>
  <c r="F18" i="3"/>
  <c r="F17" i="3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1" i="2"/>
  <c r="F29" i="2"/>
  <c r="F27" i="2"/>
  <c r="F26" i="2"/>
  <c r="F25" i="2"/>
  <c r="F24" i="2"/>
  <c r="F23" i="2"/>
  <c r="F22" i="2"/>
  <c r="F21" i="2"/>
  <c r="F20" i="2"/>
  <c r="F18" i="2"/>
  <c r="F17" i="2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1" i="1"/>
  <c r="F29" i="1"/>
  <c r="F27" i="1"/>
  <c r="F26" i="1"/>
  <c r="F25" i="1"/>
  <c r="F24" i="1"/>
  <c r="F23" i="1"/>
  <c r="F22" i="1"/>
  <c r="F21" i="1"/>
  <c r="F20" i="1"/>
  <c r="F18" i="1"/>
  <c r="F17" i="1"/>
</calcChain>
</file>

<file path=xl/sharedStrings.xml><?xml version="1.0" encoding="utf-8"?>
<sst xmlns="http://schemas.openxmlformats.org/spreadsheetml/2006/main" count="4068" uniqueCount="158">
  <si>
    <t>Приложение № 4</t>
  </si>
  <si>
    <t>к приказу ФАС России</t>
  </si>
  <si>
    <t>от 18.01.2019 № 38/19</t>
  </si>
  <si>
    <t>Форма 4</t>
  </si>
  <si>
    <t>Информация о наличии (отсутствии) технической возможности доступа к регулируемым услугам</t>
  </si>
  <si>
    <t>(наименование субъекта естественной монополии)</t>
  </si>
  <si>
    <t xml:space="preserve">в зонах входа на </t>
  </si>
  <si>
    <t>январь</t>
  </si>
  <si>
    <t>2022 года</t>
  </si>
  <si>
    <t>(месяц)</t>
  </si>
  <si>
    <t>с 01.01.22г. по 31.01.22г.</t>
  </si>
  <si>
    <t>(период)</t>
  </si>
  <si>
    <t>Зона входа в магистральный газопровод</t>
  </si>
  <si>
    <t>Зона выхода из магистрального газопровода</t>
  </si>
  <si>
    <t>Поставщик газа/потребитель</t>
  </si>
  <si>
    <t>Объемы газа в соответствии с поступившими заявками,  
млн. куб. м</t>
  </si>
  <si>
    <t>Объемы газа в соответствии с удовлетворенными заявками, 
млн. куб. м</t>
  </si>
  <si>
    <t>Свободная мощность магистрального газопровода,
млн. куб. м</t>
  </si>
  <si>
    <t>МГ Мастах – Берге - Якутск</t>
  </si>
  <si>
    <t>-</t>
  </si>
  <si>
    <t>МГ Мастах-Берге 86 км</t>
  </si>
  <si>
    <t>АГРС с. Тыайа</t>
  </si>
  <si>
    <t>АГРС с. Чагда</t>
  </si>
  <si>
    <t>АГРС с.Арыктах</t>
  </si>
  <si>
    <t>МГ Мастах-Берге 132 км</t>
  </si>
  <si>
    <t>АГРС с.Кобяй</t>
  </si>
  <si>
    <t>МГ Берге-Якутск  108 км</t>
  </si>
  <si>
    <t>АГРС с.Ситте</t>
  </si>
  <si>
    <t>МГ Берге-Якутск  181 км</t>
  </si>
  <si>
    <t>АГРС с.Салбанцы</t>
  </si>
  <si>
    <t>МГ Берге-Якутск  198 км</t>
  </si>
  <si>
    <t>АГРС с.Намцы</t>
  </si>
  <si>
    <t>ГО с. Намцы 24 км</t>
  </si>
  <si>
    <t>АГРС с.Искра</t>
  </si>
  <si>
    <t>ГО с Намцы 49 км</t>
  </si>
  <si>
    <t>ГО с.ХатырыкГО с.Бетюнцы</t>
  </si>
  <si>
    <t>ГО Намцы-Хатырык 14 км</t>
  </si>
  <si>
    <t>АГРС с. Бетюнцы</t>
  </si>
  <si>
    <t>ГО Намцы-Хатырык 34 км</t>
  </si>
  <si>
    <t>АГРС с. Хатырык</t>
  </si>
  <si>
    <t>МГ Берге-Якутск  216 км</t>
  </si>
  <si>
    <t>АГРС с. Таастах</t>
  </si>
  <si>
    <t>МГ Берге-Якутск  283 км</t>
  </si>
  <si>
    <t>АГРС п. Маган</t>
  </si>
  <si>
    <t>МГ Берге-Якутск  272  км</t>
  </si>
  <si>
    <t>ГРС г. Покровск</t>
  </si>
  <si>
    <t>ГО г. Покровск 49 км</t>
  </si>
  <si>
    <t>АГРС с. Октемцы</t>
  </si>
  <si>
    <t>ГО г. Покровск 70 км</t>
  </si>
  <si>
    <t>ГО  с. Булгунняхтах</t>
  </si>
  <si>
    <t>ГО Покровск-Булгунняхтах 27 км</t>
  </si>
  <si>
    <t>АГРС с. Булгунняхтах</t>
  </si>
  <si>
    <t>ГО с. Улахан-Ан</t>
  </si>
  <si>
    <t>МГ Булгунняхтах-Улахан-Ан 50 км</t>
  </si>
  <si>
    <t>АГРС с. Улахан-Ан</t>
  </si>
  <si>
    <t>МГ Берге-Якутск 133 км</t>
  </si>
  <si>
    <t>ГО Бясь-Кюель, ГО Кюерелях, ГО Асыма, ГО Бердигестях</t>
  </si>
  <si>
    <t>МГ с. Бердигестях 70 км</t>
  </si>
  <si>
    <t>АГРС с. Бясь-Кюель</t>
  </si>
  <si>
    <t>МГ с. Бердигестях 67 км</t>
  </si>
  <si>
    <t>АГРС с. Кюерелях</t>
  </si>
  <si>
    <t>МГ с. Бердигестях 123 км</t>
  </si>
  <si>
    <t>АГРС с. Асыма</t>
  </si>
  <si>
    <t>МГ с. Бердигестях  км</t>
  </si>
  <si>
    <t>АГРС с. Бердигестях</t>
  </si>
  <si>
    <t>МГ 0км-ГРС-2-Хатассы 9 км</t>
  </si>
  <si>
    <t>ГРС-2 г.Якутск</t>
  </si>
  <si>
    <t>МГ Мастах-Берге 286 км</t>
  </si>
  <si>
    <t>ГО с.Хатассы</t>
  </si>
  <si>
    <t>МГ ГРС-2-Хатассы 21 км</t>
  </si>
  <si>
    <t>АГРС с. Хатассы</t>
  </si>
  <si>
    <t>МГ ГРС-2-Хатассы</t>
  </si>
  <si>
    <t>МГ Павловск-Майя</t>
  </si>
  <si>
    <t>Подводный переход через р.Лена</t>
  </si>
  <si>
    <t>ГО с. Майя</t>
  </si>
  <si>
    <t>МГ Павловск-Майя 36 км</t>
  </si>
  <si>
    <t>АГРС с.Павловск</t>
  </si>
  <si>
    <t>МГ Павловск-Майя 42км</t>
  </si>
  <si>
    <t>АГРС с. Хаптагай</t>
  </si>
  <si>
    <t>МГ Павловск-Майя 43 км</t>
  </si>
  <si>
    <t>АГРС п.Н. Бестях</t>
  </si>
  <si>
    <t>ГО к п. Нижний Бестях 8 км</t>
  </si>
  <si>
    <t>АГРС ЖД</t>
  </si>
  <si>
    <t>ГО к п. Нижний Бестях 7 км</t>
  </si>
  <si>
    <t>АГРС Прирельсовый</t>
  </si>
  <si>
    <t>МГ Павловск-Майя 66 км</t>
  </si>
  <si>
    <t>АГРС с. Майя</t>
  </si>
  <si>
    <t>ГО с. Табага, ГО с. Чурапча</t>
  </si>
  <si>
    <t>МГ Майя-Табага-Чурапча 103 км</t>
  </si>
  <si>
    <t>АГРС с.Табага</t>
  </si>
  <si>
    <t>МГ Майя-Табага-Чурапча 198 км</t>
  </si>
  <si>
    <t>АГРС с. Дябыла</t>
  </si>
  <si>
    <t>МГ Майя-Табага-Чурапча 207 км</t>
  </si>
  <si>
    <t>АГРС с. Чурапча</t>
  </si>
  <si>
    <t>МГ Майя-Табага-Чурапча 124 км</t>
  </si>
  <si>
    <t>АГРС с. Бютейдях</t>
  </si>
  <si>
    <t>МГ Майя-Табага-Чурапча 166 км</t>
  </si>
  <si>
    <t>АГРС с. Туора-Кюель</t>
  </si>
  <si>
    <t>МГ Майя-Табага-Чурапча  км</t>
  </si>
  <si>
    <t>АГРС с. Диринг</t>
  </si>
  <si>
    <t>МГ Павловск-Майя 73 км</t>
  </si>
  <si>
    <t>ГО Тюнгюлю, Беке, Суола, Бедиме</t>
  </si>
  <si>
    <t>МГ Майя-Тюнгюлю-Борогонцы 61 км</t>
  </si>
  <si>
    <t>АГРС с.Тюнгюлю</t>
  </si>
  <si>
    <t>МГ Майя-Тюнгюлю-Борогонцы 8 км</t>
  </si>
  <si>
    <t>АГРС с. Беке</t>
  </si>
  <si>
    <t>МГ Майя-Тюнгюлю-Борогонцы 24 км</t>
  </si>
  <si>
    <t>АГРС с. Суола</t>
  </si>
  <si>
    <t>МГ Майя-Тюнгюлю-Борогонцы 38 км</t>
  </si>
  <si>
    <t>АГРС с. Бедиме</t>
  </si>
  <si>
    <t xml:space="preserve">Примечание: Конечными потребителями газа, транспортируемого по магистральным газопроводам, являются потребители УГРС АО "Сахатранснефтегаз". </t>
  </si>
  <si>
    <t>февраль</t>
  </si>
  <si>
    <t>с 01.02.22г. по 28.02.22г.</t>
  </si>
  <si>
    <t>март</t>
  </si>
  <si>
    <t>с 01.03.22г. по 31.03.22г.</t>
  </si>
  <si>
    <t>апрель</t>
  </si>
  <si>
    <t>с 01.04.22г. по 30.04.22г.</t>
  </si>
  <si>
    <t>май</t>
  </si>
  <si>
    <t>с 01.05.22г. по 31.05.22г.</t>
  </si>
  <si>
    <t>июнь</t>
  </si>
  <si>
    <t>с 01.06.22г. по 30.06.22г.</t>
  </si>
  <si>
    <t>июль</t>
  </si>
  <si>
    <t>с 01.07.22г. по 31.07.22г.</t>
  </si>
  <si>
    <t>август</t>
  </si>
  <si>
    <t>с 01.08.22г. по 31.08.22г.</t>
  </si>
  <si>
    <t>сентябрь</t>
  </si>
  <si>
    <t>с 01.09.22г. по 30.09.22г.</t>
  </si>
  <si>
    <t>октябрь</t>
  </si>
  <si>
    <t>с 01.10.22г. по 31.10.22г.</t>
  </si>
  <si>
    <t>ноябрь</t>
  </si>
  <si>
    <t>с 01.11.22г. по 30.11.22г.</t>
  </si>
  <si>
    <t>декабрь</t>
  </si>
  <si>
    <t>с 01.12.22г. по 31.12.22г.</t>
  </si>
  <si>
    <t>АО "Сахатранснефтегаз"</t>
  </si>
  <si>
    <t>УДиТГ:</t>
  </si>
  <si>
    <t>МГ Мастах-Берге (3 нитка)</t>
  </si>
  <si>
    <t>АГРС с.Мастах</t>
  </si>
  <si>
    <t>МГ Мастах-Берге (2 нитка)</t>
  </si>
  <si>
    <t>АГРС с.Люксюгюн</t>
  </si>
  <si>
    <t>МГ Средневилюйское ГКМ - Мастах</t>
  </si>
  <si>
    <t>АГРС г.Вилюйск</t>
  </si>
  <si>
    <t>АГРС с.Экюндю</t>
  </si>
  <si>
    <t>АГРС с.Чинеке</t>
  </si>
  <si>
    <t>АГРС с.Тасагар</t>
  </si>
  <si>
    <t>АГРС с.Хампа</t>
  </si>
  <si>
    <t>АГРС с.Тымпы</t>
  </si>
  <si>
    <t>АГРС с.Чай</t>
  </si>
  <si>
    <t>АГРС с.Сайылык</t>
  </si>
  <si>
    <t>АГРС с.Арылах</t>
  </si>
  <si>
    <t xml:space="preserve">МГ Вилюйск - Верхневилюйск </t>
  </si>
  <si>
    <t>АГРС с.Сыдыбыл</t>
  </si>
  <si>
    <t>МГ Вилюйск - Верхневилюйск</t>
  </si>
  <si>
    <t>АГРС с.Кюль</t>
  </si>
  <si>
    <t>АГРС с.Нам</t>
  </si>
  <si>
    <t>АГРС с.Тамалакан</t>
  </si>
  <si>
    <t>АГРС с.Верхневилюйск</t>
  </si>
  <si>
    <t>ЛПУМГ:</t>
  </si>
  <si>
    <t>в зонах входа 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</si>
</sst>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49" fontId="5" fillId="0" borderId="0" xfId="0" applyNumberFormat="1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 vertical="top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16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/>
    </xf>
    <xf numFmtId="165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left" vertical="center"/>
    </xf>
    <xf numFmtId="165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0" fillId="0" borderId="0" xfId="0" applyFill="1" applyBorder="1"/>
    <xf numFmtId="0" fontId="8" fillId="0" borderId="3" xfId="0" applyFont="1" applyFill="1" applyBorder="1" applyAlignment="1">
      <alignment vertical="center"/>
    </xf>
    <xf numFmtId="165" fontId="1" fillId="0" borderId="3" xfId="0" applyNumberFormat="1" applyFont="1" applyFill="1" applyBorder="1" applyAlignment="1"/>
    <xf numFmtId="0" fontId="1" fillId="0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top"/>
    </xf>
    <xf numFmtId="165" fontId="1" fillId="0" borderId="4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165" fontId="0" fillId="0" borderId="0" xfId="0" applyNumberForma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0" fillId="0" borderId="0" xfId="0" applyFill="1" applyBorder="1" applyAlignment="1">
      <alignment vertical="center"/>
    </xf>
    <xf numFmtId="165" fontId="1" fillId="0" borderId="4" xfId="0" applyNumberFormat="1" applyFont="1" applyFill="1" applyBorder="1" applyAlignment="1">
      <alignment horizontal="center" vertical="center"/>
    </xf>
    <xf numFmtId="165" fontId="1" fillId="0" borderId="4" xfId="0" applyNumberFormat="1" applyFont="1" applyFill="1" applyBorder="1" applyAlignment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local\DFS\&#1051;&#1055;&#1059;&#1052;&#1043;%20&#1055;&#1058;&#1054;\&#1055;&#1058;&#1054;\&#1082;%20&#1087;&#1088;&#1080;&#1082;&#1072;&#1079;&#1091;%20&#1060;&#1040;&#1057;\2021\&#1055;&#1083;&#1072;&#1085;\&#1087;&#1083;&#1072;&#1085;%20&#1085;&#1072;%202022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ная произв"/>
      <sheetName val="р1"/>
      <sheetName val="р2"/>
      <sheetName val="р3"/>
      <sheetName val="р4"/>
      <sheetName val="р5"/>
      <sheetName val="р6"/>
      <sheetName val="р7"/>
      <sheetName val="р8"/>
      <sheetName val="р9"/>
      <sheetName val="р10"/>
      <sheetName val="р11"/>
      <sheetName val="р12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>
        <row r="4">
          <cell r="D4">
            <v>0.91249999999999998</v>
          </cell>
        </row>
        <row r="5">
          <cell r="D5">
            <v>0.16666666666666666</v>
          </cell>
        </row>
        <row r="6">
          <cell r="D6">
            <v>0.30416666666666664</v>
          </cell>
        </row>
        <row r="8">
          <cell r="D8">
            <v>0.5</v>
          </cell>
        </row>
        <row r="12">
          <cell r="D12">
            <v>1.3079166666666666</v>
          </cell>
        </row>
        <row r="14">
          <cell r="D14">
            <v>4.166666666666667</v>
          </cell>
        </row>
        <row r="16">
          <cell r="D16">
            <v>17.083333333333332</v>
          </cell>
        </row>
        <row r="17">
          <cell r="D17">
            <v>0.16666666666666666</v>
          </cell>
        </row>
        <row r="18">
          <cell r="D18">
            <v>2.0333333333333332</v>
          </cell>
        </row>
        <row r="19">
          <cell r="D19">
            <v>1.6666666666666667</v>
          </cell>
        </row>
        <row r="20">
          <cell r="D20">
            <v>0.41666666666666669</v>
          </cell>
        </row>
        <row r="21">
          <cell r="D21">
            <v>8.1666666666666661</v>
          </cell>
        </row>
        <row r="23">
          <cell r="D23">
            <v>0.5</v>
          </cell>
        </row>
        <row r="26">
          <cell r="D26">
            <v>26.666666666666668</v>
          </cell>
        </row>
        <row r="27">
          <cell r="D27">
            <v>0.83333333333333337</v>
          </cell>
        </row>
        <row r="29">
          <cell r="D29">
            <v>14.791666666666666</v>
          </cell>
        </row>
        <row r="30">
          <cell r="D30">
            <v>0.66666666666666663</v>
          </cell>
        </row>
        <row r="31">
          <cell r="D31">
            <v>13.6875</v>
          </cell>
        </row>
        <row r="32">
          <cell r="D32">
            <v>0.66666666666666663</v>
          </cell>
        </row>
        <row r="33">
          <cell r="D33">
            <v>9.6583333333333332</v>
          </cell>
        </row>
        <row r="34">
          <cell r="D34">
            <v>0.63639600000000007</v>
          </cell>
        </row>
        <row r="35">
          <cell r="D35">
            <v>0.58282</v>
          </cell>
        </row>
        <row r="36">
          <cell r="D36">
            <v>46.666666666666664</v>
          </cell>
        </row>
        <row r="37">
          <cell r="D37">
            <v>44</v>
          </cell>
        </row>
        <row r="38">
          <cell r="D38">
            <v>7.3</v>
          </cell>
        </row>
        <row r="39">
          <cell r="D39">
            <v>44</v>
          </cell>
        </row>
        <row r="41">
          <cell r="D41">
            <v>35.633333333333333</v>
          </cell>
        </row>
        <row r="42">
          <cell r="D42">
            <v>3.65</v>
          </cell>
        </row>
        <row r="43">
          <cell r="D43">
            <v>1.46</v>
          </cell>
        </row>
        <row r="44">
          <cell r="D44">
            <v>3.65</v>
          </cell>
        </row>
        <row r="45">
          <cell r="D45">
            <v>7.3</v>
          </cell>
        </row>
        <row r="46">
          <cell r="D46">
            <v>1.46</v>
          </cell>
        </row>
        <row r="48">
          <cell r="D48">
            <v>1.6120833333333333</v>
          </cell>
        </row>
        <row r="49">
          <cell r="D49">
            <v>23.125</v>
          </cell>
        </row>
        <row r="50">
          <cell r="D50">
            <v>9.7089999999999996</v>
          </cell>
        </row>
        <row r="54">
          <cell r="D54">
            <v>0.64001600000000003</v>
          </cell>
        </row>
        <row r="55">
          <cell r="D55">
            <v>0.68274768824306464</v>
          </cell>
        </row>
        <row r="56">
          <cell r="D56">
            <v>1.0916248348745043</v>
          </cell>
        </row>
        <row r="57">
          <cell r="D57">
            <v>0.3780184940554821</v>
          </cell>
        </row>
        <row r="58">
          <cell r="D58">
            <v>1.2729194187582562</v>
          </cell>
        </row>
        <row r="59">
          <cell r="D59">
            <v>1.752</v>
          </cell>
        </row>
        <row r="60">
          <cell r="D60">
            <v>1.3886666666666667</v>
          </cell>
        </row>
        <row r="61">
          <cell r="D61">
            <v>0.58399999999999996</v>
          </cell>
        </row>
        <row r="62">
          <cell r="D62">
            <v>1.4281595744680853</v>
          </cell>
        </row>
        <row r="63">
          <cell r="D63">
            <v>1.0585</v>
          </cell>
        </row>
        <row r="64">
          <cell r="D64">
            <v>31.025000000000002</v>
          </cell>
        </row>
        <row r="66">
          <cell r="D66">
            <v>3.9459459459459461</v>
          </cell>
        </row>
        <row r="68">
          <cell r="D68">
            <v>4.6230900000000004</v>
          </cell>
        </row>
      </sheetData>
      <sheetData sheetId="1">
        <row r="21">
          <cell r="F21">
            <v>0.27684800000000004</v>
          </cell>
        </row>
        <row r="23">
          <cell r="F23">
            <v>0.171461</v>
          </cell>
        </row>
        <row r="24">
          <cell r="F24">
            <v>1.4995909999999999</v>
          </cell>
        </row>
        <row r="26">
          <cell r="F26">
            <v>0.20277600000000001</v>
          </cell>
        </row>
        <row r="27">
          <cell r="F27">
            <v>0.26926799999999995</v>
          </cell>
        </row>
        <row r="28">
          <cell r="F28">
            <v>0.21563200000000002</v>
          </cell>
        </row>
        <row r="29">
          <cell r="F29">
            <v>0.189328</v>
          </cell>
        </row>
        <row r="30">
          <cell r="F30">
            <v>0.327038</v>
          </cell>
        </row>
        <row r="31">
          <cell r="F31">
            <v>0.16552099999999997</v>
          </cell>
        </row>
        <row r="32">
          <cell r="F32">
            <v>9.6037000000000011E-2</v>
          </cell>
        </row>
        <row r="33">
          <cell r="F33">
            <v>8.6744450000000004</v>
          </cell>
        </row>
        <row r="34">
          <cell r="F34">
            <v>0.62006899999999998</v>
          </cell>
        </row>
        <row r="35">
          <cell r="F35">
            <v>0.62269799999999997</v>
          </cell>
        </row>
        <row r="36">
          <cell r="F36">
            <v>0.14060800000000001</v>
          </cell>
        </row>
        <row r="37">
          <cell r="F37">
            <v>0.45456099999999999</v>
          </cell>
        </row>
        <row r="39">
          <cell r="F39">
            <v>17.497954</v>
          </cell>
        </row>
        <row r="40">
          <cell r="F40">
            <v>0.59934500000000002</v>
          </cell>
        </row>
        <row r="42">
          <cell r="F42">
            <v>4.61409</v>
          </cell>
        </row>
        <row r="43">
          <cell r="F43">
            <v>1.1164079999999998</v>
          </cell>
        </row>
        <row r="44">
          <cell r="F44">
            <v>2.9449920000000001</v>
          </cell>
        </row>
        <row r="45">
          <cell r="F45">
            <v>0.424174</v>
          </cell>
        </row>
        <row r="46">
          <cell r="F46">
            <v>4.5454000000000001E-2</v>
          </cell>
        </row>
        <row r="47">
          <cell r="F47">
            <v>0.46351299999999995</v>
          </cell>
        </row>
        <row r="48">
          <cell r="F48">
            <v>4.3066620000000002</v>
          </cell>
        </row>
        <row r="49">
          <cell r="F49">
            <v>5.262E-2</v>
          </cell>
        </row>
        <row r="50">
          <cell r="F50">
            <v>0.163221</v>
          </cell>
        </row>
        <row r="51">
          <cell r="F51">
            <v>0.21598200000000004</v>
          </cell>
        </row>
        <row r="52">
          <cell r="F52">
            <v>1.197222</v>
          </cell>
        </row>
        <row r="53">
          <cell r="F53">
            <v>0.10287600000000001</v>
          </cell>
        </row>
        <row r="54">
          <cell r="F54">
            <v>0.49051299999999998</v>
          </cell>
        </row>
        <row r="55">
          <cell r="F55">
            <v>0.13311200000000001</v>
          </cell>
        </row>
        <row r="56">
          <cell r="F56">
            <v>0.274864</v>
          </cell>
        </row>
        <row r="57">
          <cell r="F57">
            <v>0.20768700000000001</v>
          </cell>
        </row>
        <row r="58">
          <cell r="F58">
            <v>4.1235870000000006</v>
          </cell>
        </row>
        <row r="70">
          <cell r="F70">
            <v>253.15536075975515</v>
          </cell>
        </row>
      </sheetData>
      <sheetData sheetId="2">
        <row r="21">
          <cell r="F21">
            <v>0.21775299999999997</v>
          </cell>
        </row>
        <row r="23">
          <cell r="F23">
            <v>0.13195599999999999</v>
          </cell>
        </row>
        <row r="24">
          <cell r="F24">
            <v>1.193975</v>
          </cell>
        </row>
        <row r="26">
          <cell r="F26">
            <v>0.15058000000000002</v>
          </cell>
        </row>
        <row r="27">
          <cell r="F27">
            <v>0.20161400000000002</v>
          </cell>
        </row>
        <row r="28">
          <cell r="F28">
            <v>0.16098799999999999</v>
          </cell>
        </row>
        <row r="29">
          <cell r="F29">
            <v>0.14385300000000001</v>
          </cell>
        </row>
        <row r="30">
          <cell r="F30">
            <v>0.25767399999999996</v>
          </cell>
        </row>
        <row r="31">
          <cell r="F31">
            <v>0.12134499999999999</v>
          </cell>
        </row>
        <row r="32">
          <cell r="F32">
            <v>7.6691000000000009E-2</v>
          </cell>
        </row>
        <row r="33">
          <cell r="F33">
            <v>6.5582889999999994</v>
          </cell>
        </row>
        <row r="34">
          <cell r="F34">
            <v>0.451706</v>
          </cell>
        </row>
        <row r="35">
          <cell r="F35">
            <v>0.45483899999999999</v>
          </cell>
        </row>
        <row r="36">
          <cell r="F36">
            <v>0.105753</v>
          </cell>
        </row>
        <row r="37">
          <cell r="F37">
            <v>0.31819999999999998</v>
          </cell>
        </row>
        <row r="39">
          <cell r="F39">
            <v>14.251683000000005</v>
          </cell>
        </row>
        <row r="40">
          <cell r="F40">
            <v>0.450992</v>
          </cell>
        </row>
        <row r="42">
          <cell r="F42">
            <v>3.5382950000000002</v>
          </cell>
        </row>
        <row r="43">
          <cell r="F43">
            <v>0.82587100000000002</v>
          </cell>
        </row>
        <row r="44">
          <cell r="F44">
            <v>2.2213099999999999</v>
          </cell>
        </row>
        <row r="45">
          <cell r="F45">
            <v>0.36494600000000005</v>
          </cell>
        </row>
        <row r="46">
          <cell r="F46">
            <v>4.0293000000000002E-2</v>
          </cell>
        </row>
        <row r="47">
          <cell r="F47">
            <v>0.34347899999999998</v>
          </cell>
        </row>
        <row r="48">
          <cell r="F48">
            <v>3.1031339999999998</v>
          </cell>
        </row>
        <row r="49">
          <cell r="F49">
            <v>3.7908999999999998E-2</v>
          </cell>
        </row>
        <row r="50">
          <cell r="F50">
            <v>0.12151300000000001</v>
          </cell>
        </row>
        <row r="51">
          <cell r="F51">
            <v>0.24048999999999995</v>
          </cell>
        </row>
        <row r="52">
          <cell r="F52">
            <v>0.85753800000000002</v>
          </cell>
        </row>
        <row r="53">
          <cell r="F53">
            <v>7.5712000000000002E-2</v>
          </cell>
        </row>
        <row r="54">
          <cell r="F54">
            <v>0.36467899999999998</v>
          </cell>
        </row>
        <row r="55">
          <cell r="F55">
            <v>9.8557000000000006E-2</v>
          </cell>
        </row>
        <row r="56">
          <cell r="F56">
            <v>0.214561</v>
          </cell>
        </row>
        <row r="57">
          <cell r="F57">
            <v>0.14991599999999999</v>
          </cell>
        </row>
        <row r="58">
          <cell r="F58">
            <v>3.05172</v>
          </cell>
        </row>
        <row r="70">
          <cell r="F70">
            <v>200.64912434772793</v>
          </cell>
        </row>
      </sheetData>
      <sheetData sheetId="3">
        <row r="21">
          <cell r="F21">
            <v>0.188249</v>
          </cell>
        </row>
        <row r="23">
          <cell r="F23">
            <v>0.107083</v>
          </cell>
        </row>
        <row r="24">
          <cell r="F24">
            <v>1.013406</v>
          </cell>
        </row>
        <row r="26">
          <cell r="F26">
            <v>0.12701099999999999</v>
          </cell>
        </row>
        <row r="27">
          <cell r="F27">
            <v>0.15886799999999998</v>
          </cell>
        </row>
        <row r="28">
          <cell r="F28">
            <v>0.12298300000000001</v>
          </cell>
        </row>
        <row r="29">
          <cell r="F29">
            <v>0.11105</v>
          </cell>
        </row>
        <row r="30">
          <cell r="F30">
            <v>0.21085100000000001</v>
          </cell>
        </row>
        <row r="31">
          <cell r="F31">
            <v>9.8505999999999996E-2</v>
          </cell>
        </row>
        <row r="32">
          <cell r="F32">
            <v>6.1476999999999997E-2</v>
          </cell>
        </row>
        <row r="33">
          <cell r="F33">
            <v>5.4530029999999998</v>
          </cell>
        </row>
        <row r="34">
          <cell r="F34">
            <v>0.35707900000000004</v>
          </cell>
        </row>
        <row r="35">
          <cell r="F35">
            <v>0.36324599999999996</v>
          </cell>
        </row>
        <row r="36">
          <cell r="F36">
            <v>8.7472999999999995E-2</v>
          </cell>
        </row>
        <row r="37">
          <cell r="F37">
            <v>0.25855299999999998</v>
          </cell>
        </row>
        <row r="39">
          <cell r="F39">
            <v>13.203359000000004</v>
          </cell>
        </row>
        <row r="40">
          <cell r="F40">
            <v>0.356798</v>
          </cell>
        </row>
        <row r="42">
          <cell r="F42">
            <v>2.874009</v>
          </cell>
        </row>
        <row r="43">
          <cell r="F43">
            <v>0.64354200000000006</v>
          </cell>
        </row>
        <row r="44">
          <cell r="F44">
            <v>1.7530299999999999</v>
          </cell>
        </row>
        <row r="45">
          <cell r="F45">
            <v>0.48062700000000003</v>
          </cell>
        </row>
        <row r="46">
          <cell r="F46">
            <v>4.224E-2</v>
          </cell>
        </row>
        <row r="47">
          <cell r="F47">
            <v>0.27509499999999998</v>
          </cell>
        </row>
        <row r="48">
          <cell r="F48">
            <v>2.4073249999999997</v>
          </cell>
        </row>
        <row r="49">
          <cell r="F49">
            <v>2.9755E-2</v>
          </cell>
        </row>
        <row r="50">
          <cell r="F50">
            <v>9.2602000000000004E-2</v>
          </cell>
        </row>
        <row r="51">
          <cell r="F51">
            <v>0.25857700000000006</v>
          </cell>
        </row>
        <row r="52">
          <cell r="F52">
            <v>0.679419</v>
          </cell>
        </row>
        <row r="53">
          <cell r="F53">
            <v>6.0691999999999989E-2</v>
          </cell>
        </row>
        <row r="54">
          <cell r="F54">
            <v>0.29427900000000001</v>
          </cell>
        </row>
        <row r="55">
          <cell r="F55">
            <v>7.9001999999999989E-2</v>
          </cell>
        </row>
        <row r="56">
          <cell r="F56">
            <v>0.17235500000000001</v>
          </cell>
        </row>
        <row r="57">
          <cell r="F57">
            <v>0.15615700000000002</v>
          </cell>
        </row>
        <row r="58">
          <cell r="F58">
            <v>2.5830380000000002</v>
          </cell>
        </row>
        <row r="70">
          <cell r="F70">
            <v>170.94739648945068</v>
          </cell>
        </row>
      </sheetData>
      <sheetData sheetId="4">
        <row r="21">
          <cell r="F21">
            <v>0.12615699999999999</v>
          </cell>
        </row>
        <row r="22">
          <cell r="F22">
            <v>0.134163</v>
          </cell>
        </row>
        <row r="23">
          <cell r="F23">
            <v>7.4016999999999999E-2</v>
          </cell>
        </row>
        <row r="24">
          <cell r="F24">
            <v>0.64748699999999992</v>
          </cell>
        </row>
        <row r="26">
          <cell r="F26">
            <v>8.4767999999999996E-2</v>
          </cell>
        </row>
        <row r="27">
          <cell r="F27">
            <v>0.109211</v>
          </cell>
        </row>
        <row r="28">
          <cell r="F28">
            <v>8.3099000000000006E-2</v>
          </cell>
        </row>
        <row r="29">
          <cell r="F29">
            <v>7.4480000000000005E-2</v>
          </cell>
        </row>
        <row r="30">
          <cell r="F30">
            <v>0.153226</v>
          </cell>
        </row>
        <row r="31">
          <cell r="F31">
            <v>6.6691399999999998E-2</v>
          </cell>
        </row>
        <row r="32">
          <cell r="F32">
            <v>4.0661999999999997E-2</v>
          </cell>
        </row>
        <row r="33">
          <cell r="F33">
            <v>3.6475309999999999</v>
          </cell>
        </row>
        <row r="34">
          <cell r="F34">
            <v>0.23093100000000003</v>
          </cell>
        </row>
        <row r="35">
          <cell r="F35">
            <v>0.23613200000000001</v>
          </cell>
        </row>
        <row r="36">
          <cell r="F36">
            <v>6.1490999999999997E-2</v>
          </cell>
        </row>
        <row r="37">
          <cell r="F37">
            <v>0.17518</v>
          </cell>
        </row>
        <row r="39">
          <cell r="F39">
            <v>11.790862999999998</v>
          </cell>
        </row>
        <row r="40">
          <cell r="F40">
            <v>0.23102400000000001</v>
          </cell>
        </row>
        <row r="41">
          <cell r="F41">
            <v>0.38503999999999999</v>
          </cell>
        </row>
        <row r="42">
          <cell r="F42">
            <v>1.910164</v>
          </cell>
        </row>
        <row r="43">
          <cell r="F43">
            <v>0.41695800000000005</v>
          </cell>
        </row>
        <row r="44">
          <cell r="F44">
            <v>1.1567510000000001</v>
          </cell>
        </row>
        <row r="45">
          <cell r="F45">
            <v>0.21001400000000001</v>
          </cell>
        </row>
        <row r="46">
          <cell r="F46">
            <v>4.1116E-2</v>
          </cell>
        </row>
        <row r="47">
          <cell r="F47">
            <v>0.17753099999999999</v>
          </cell>
        </row>
        <row r="48">
          <cell r="F48">
            <v>1.5729300000000002</v>
          </cell>
        </row>
        <row r="49">
          <cell r="F49">
            <v>1.9969999999999998E-2</v>
          </cell>
        </row>
        <row r="50">
          <cell r="F50">
            <v>6.1914999999999998E-2</v>
          </cell>
        </row>
        <row r="51">
          <cell r="F51">
            <v>6.8865999999999997E-2</v>
          </cell>
        </row>
        <row r="52">
          <cell r="F52">
            <v>0.458733</v>
          </cell>
        </row>
        <row r="53">
          <cell r="F53">
            <v>4.2911999999999999E-2</v>
          </cell>
        </row>
        <row r="54">
          <cell r="F54">
            <v>0.19744600000000001</v>
          </cell>
        </row>
        <row r="55">
          <cell r="F55">
            <v>4.4238E-2</v>
          </cell>
        </row>
        <row r="56">
          <cell r="F56">
            <v>0.121061</v>
          </cell>
        </row>
        <row r="57">
          <cell r="F57">
            <v>9.8886000000000002E-2</v>
          </cell>
        </row>
        <row r="58">
          <cell r="F58">
            <v>1.69868</v>
          </cell>
        </row>
        <row r="70">
          <cell r="F70">
            <v>128.02010016963175</v>
          </cell>
        </row>
      </sheetData>
      <sheetData sheetId="5">
        <row r="21">
          <cell r="F21">
            <v>7.2592000000000004E-2</v>
          </cell>
        </row>
        <row r="22">
          <cell r="F22">
            <v>7.5370000000000006E-2</v>
          </cell>
        </row>
        <row r="23">
          <cell r="F23">
            <v>4.576199999999999E-2</v>
          </cell>
        </row>
        <row r="24">
          <cell r="F24">
            <v>0.36299000000000015</v>
          </cell>
        </row>
        <row r="26">
          <cell r="F26">
            <v>4.9558000000000012E-2</v>
          </cell>
        </row>
        <row r="27">
          <cell r="F27">
            <v>5.0870999999999993E-2</v>
          </cell>
        </row>
        <row r="28">
          <cell r="F28">
            <v>4.0732400000000009E-2</v>
          </cell>
        </row>
        <row r="29">
          <cell r="F29">
            <v>3.32E-2</v>
          </cell>
        </row>
        <row r="30">
          <cell r="F30">
            <v>6.3858999999999999E-2</v>
          </cell>
        </row>
        <row r="31">
          <cell r="F31">
            <v>3.1896999999999995E-2</v>
          </cell>
        </row>
        <row r="32">
          <cell r="F32">
            <v>1.7972000000000002E-2</v>
          </cell>
        </row>
        <row r="33">
          <cell r="F33">
            <v>1.5563539999999996</v>
          </cell>
        </row>
        <row r="34">
          <cell r="F34">
            <v>9.5985000000000029E-2</v>
          </cell>
        </row>
        <row r="35">
          <cell r="F35">
            <v>0.10673900000000001</v>
          </cell>
        </row>
        <row r="36">
          <cell r="F36">
            <v>2.3573E-2</v>
          </cell>
        </row>
        <row r="37">
          <cell r="F37">
            <v>7.9224000000000003E-2</v>
          </cell>
        </row>
        <row r="38">
          <cell r="F38">
            <v>0.36039499999999997</v>
          </cell>
        </row>
        <row r="39">
          <cell r="F39">
            <v>11.203241999999998</v>
          </cell>
        </row>
        <row r="40">
          <cell r="F40">
            <v>0.11829399999999997</v>
          </cell>
        </row>
        <row r="41">
          <cell r="F41">
            <v>0.16941700000000001</v>
          </cell>
        </row>
        <row r="42">
          <cell r="F42">
            <v>0.86044799999999999</v>
          </cell>
        </row>
        <row r="43">
          <cell r="F43">
            <v>0.18171300000000001</v>
          </cell>
        </row>
        <row r="44">
          <cell r="F44">
            <v>0.450741</v>
          </cell>
        </row>
        <row r="45">
          <cell r="F45">
            <v>0.16105500000000003</v>
          </cell>
        </row>
        <row r="46">
          <cell r="F46">
            <v>3.7554999999999998E-2</v>
          </cell>
        </row>
        <row r="47">
          <cell r="F47">
            <v>8.0940999999999985E-2</v>
          </cell>
        </row>
        <row r="48">
          <cell r="F48">
            <v>0.71226500000000015</v>
          </cell>
        </row>
        <row r="49">
          <cell r="F49">
            <v>6.9859999999999992E-3</v>
          </cell>
        </row>
        <row r="50">
          <cell r="F50">
            <v>3.6172999999999997E-2</v>
          </cell>
        </row>
        <row r="51">
          <cell r="F51">
            <v>3.0997E-2</v>
          </cell>
        </row>
        <row r="52">
          <cell r="F52">
            <v>0.19220699999999999</v>
          </cell>
        </row>
        <row r="53">
          <cell r="F53">
            <v>2.205699999999999E-2</v>
          </cell>
        </row>
        <row r="54">
          <cell r="F54">
            <v>9.3696999999999989E-2</v>
          </cell>
        </row>
        <row r="55">
          <cell r="F55">
            <v>2.1124E-2</v>
          </cell>
        </row>
        <row r="56">
          <cell r="F56">
            <v>5.6844999999999993E-2</v>
          </cell>
        </row>
        <row r="57">
          <cell r="F57">
            <v>4.3191E-2</v>
          </cell>
        </row>
        <row r="58">
          <cell r="F58">
            <v>0.65456100000000017</v>
          </cell>
        </row>
        <row r="70">
          <cell r="F70">
            <v>95.280996187652917</v>
          </cell>
        </row>
      </sheetData>
      <sheetData sheetId="6">
        <row r="21">
          <cell r="F21">
            <v>2.4253E-2</v>
          </cell>
        </row>
        <row r="22">
          <cell r="F22">
            <v>3.0969999999999998E-2</v>
          </cell>
        </row>
        <row r="23">
          <cell r="F23">
            <v>1.9147999999999998E-2</v>
          </cell>
        </row>
        <row r="24">
          <cell r="F24">
            <v>0.12771399999999999</v>
          </cell>
        </row>
        <row r="26">
          <cell r="F26">
            <v>2.2876999999999998E-2</v>
          </cell>
        </row>
        <row r="27">
          <cell r="F27">
            <v>9.7529999999999995E-3</v>
          </cell>
        </row>
        <row r="28">
          <cell r="F28">
            <v>7.1490000000000008E-3</v>
          </cell>
        </row>
        <row r="29">
          <cell r="F29">
            <v>6.8510000000000003E-3</v>
          </cell>
        </row>
        <row r="30">
          <cell r="F30">
            <v>3.5759999999999998E-3</v>
          </cell>
        </row>
        <row r="31">
          <cell r="F31">
            <v>4.5340000000000016E-3</v>
          </cell>
        </row>
        <row r="32">
          <cell r="F32">
            <v>6.4400000000000015E-4</v>
          </cell>
        </row>
        <row r="33">
          <cell r="F33">
            <v>0.23674099999999992</v>
          </cell>
        </row>
        <row r="34">
          <cell r="F34">
            <v>1.2756E-2</v>
          </cell>
        </row>
        <row r="35">
          <cell r="F35">
            <v>1.4185E-2</v>
          </cell>
        </row>
        <row r="36">
          <cell r="F36">
            <v>2.0660000000000001E-3</v>
          </cell>
        </row>
        <row r="37">
          <cell r="F37">
            <v>1.1746000000000003E-2</v>
          </cell>
        </row>
        <row r="38">
          <cell r="F38">
            <v>6.2280999999999989E-2</v>
          </cell>
        </row>
        <row r="39">
          <cell r="F39">
            <v>8.3295319999999986</v>
          </cell>
        </row>
        <row r="40">
          <cell r="F40">
            <v>2.1244000000000002E-2</v>
          </cell>
        </row>
        <row r="41">
          <cell r="F41">
            <v>1.0043E-2</v>
          </cell>
        </row>
        <row r="42">
          <cell r="F42">
            <v>9.9520999999999998E-2</v>
          </cell>
        </row>
        <row r="43">
          <cell r="F43">
            <v>2.8214000000000006E-2</v>
          </cell>
        </row>
        <row r="44">
          <cell r="F44">
            <v>4.3680999999999998E-2</v>
          </cell>
        </row>
        <row r="45">
          <cell r="F45">
            <v>0.158114</v>
          </cell>
        </row>
        <row r="46">
          <cell r="F46">
            <v>5.0000000000000001E-4</v>
          </cell>
        </row>
        <row r="47">
          <cell r="F47">
            <v>1.0383999999999997E-2</v>
          </cell>
        </row>
        <row r="48">
          <cell r="F48">
            <v>0.114801</v>
          </cell>
        </row>
        <row r="49">
          <cell r="F49">
            <v>5.4300000000000008E-4</v>
          </cell>
        </row>
        <row r="50">
          <cell r="F50">
            <v>4.2579999999999996E-3</v>
          </cell>
        </row>
        <row r="51">
          <cell r="F51">
            <v>3.6329999999999999E-3</v>
          </cell>
        </row>
        <row r="52">
          <cell r="F52">
            <v>2.7210000000000002E-2</v>
          </cell>
        </row>
        <row r="53">
          <cell r="F53">
            <v>1.3550000000000001E-3</v>
          </cell>
        </row>
        <row r="54">
          <cell r="F54">
            <v>1.5864999999999997E-2</v>
          </cell>
        </row>
        <row r="55">
          <cell r="F55">
            <v>3.3399999999999997E-3</v>
          </cell>
        </row>
        <row r="56">
          <cell r="F56">
            <v>3.5E-4</v>
          </cell>
        </row>
        <row r="57">
          <cell r="F57">
            <v>6.8840000000000004E-3</v>
          </cell>
        </row>
        <row r="58">
          <cell r="F58">
            <v>1.3599999999999994E-2</v>
          </cell>
        </row>
        <row r="70">
          <cell r="F70">
            <v>62.447627853703068</v>
          </cell>
        </row>
      </sheetData>
      <sheetData sheetId="7">
        <row r="21">
          <cell r="F21">
            <v>1.6325999999999997E-2</v>
          </cell>
        </row>
        <row r="22">
          <cell r="F22">
            <v>2.6561000000000005E-2</v>
          </cell>
        </row>
        <row r="23">
          <cell r="F23">
            <v>1.8564999999999998E-2</v>
          </cell>
        </row>
        <row r="24">
          <cell r="F24">
            <v>0.107747</v>
          </cell>
        </row>
        <row r="26">
          <cell r="F26">
            <v>1.8550000000000001E-2</v>
          </cell>
        </row>
        <row r="27">
          <cell r="F27">
            <v>9.0490000000000032E-3</v>
          </cell>
        </row>
        <row r="28">
          <cell r="F28">
            <v>6.7309999999999983E-3</v>
          </cell>
        </row>
        <row r="29">
          <cell r="F29">
            <v>4.4860000000000004E-3</v>
          </cell>
        </row>
        <row r="30">
          <cell r="F30">
            <v>4.9024999999999997E-3</v>
          </cell>
        </row>
        <row r="31">
          <cell r="F31">
            <v>4.076999999999999E-3</v>
          </cell>
        </row>
        <row r="32">
          <cell r="F32">
            <v>1.1999999999999999E-3</v>
          </cell>
        </row>
        <row r="33">
          <cell r="F33">
            <v>0.19305200000000003</v>
          </cell>
        </row>
        <row r="34">
          <cell r="F34">
            <v>1.3389999999999999E-2</v>
          </cell>
        </row>
        <row r="35">
          <cell r="F35">
            <v>1.0813E-2</v>
          </cell>
        </row>
        <row r="36">
          <cell r="F36">
            <v>1.9450000000000001E-3</v>
          </cell>
        </row>
        <row r="37">
          <cell r="F37">
            <v>6.9360000000000012E-3</v>
          </cell>
        </row>
        <row r="38">
          <cell r="F38">
            <v>5.7054000000000001E-2</v>
          </cell>
        </row>
        <row r="39">
          <cell r="F39">
            <v>9.3993500000000001</v>
          </cell>
        </row>
        <row r="40">
          <cell r="F40">
            <v>1.5363999999999999E-2</v>
          </cell>
        </row>
        <row r="41">
          <cell r="F41">
            <v>8.9519999999999964E-3</v>
          </cell>
        </row>
        <row r="42">
          <cell r="F42">
            <v>8.5855000000000015E-2</v>
          </cell>
        </row>
        <row r="43">
          <cell r="F43">
            <v>2.1664000000000003E-2</v>
          </cell>
        </row>
        <row r="44">
          <cell r="F44">
            <v>3.8107999999999989E-2</v>
          </cell>
        </row>
        <row r="45">
          <cell r="F45">
            <v>0.14591699999999999</v>
          </cell>
        </row>
        <row r="46">
          <cell r="F46">
            <v>2.0000000000000002E-5</v>
          </cell>
        </row>
        <row r="47">
          <cell r="F47">
            <v>9.5640000000000048E-3</v>
          </cell>
        </row>
        <row r="48">
          <cell r="F48">
            <v>7.743499999999999E-2</v>
          </cell>
        </row>
        <row r="49">
          <cell r="F49">
            <v>1.047E-3</v>
          </cell>
        </row>
        <row r="50">
          <cell r="F50">
            <v>4.0100000000000004E-4</v>
          </cell>
        </row>
        <row r="51">
          <cell r="F51">
            <v>2.445999999999999E-3</v>
          </cell>
        </row>
        <row r="52">
          <cell r="F52">
            <v>1.8059000000000002E-2</v>
          </cell>
        </row>
        <row r="53">
          <cell r="F53">
            <v>6.6200000000000005E-4</v>
          </cell>
        </row>
        <row r="54">
          <cell r="F54">
            <v>1.2430999999999998E-2</v>
          </cell>
        </row>
        <row r="55">
          <cell r="F55">
            <v>2.2769999999999999E-3</v>
          </cell>
        </row>
        <row r="56">
          <cell r="F56">
            <v>4.6200000000000001E-4</v>
          </cell>
        </row>
        <row r="57">
          <cell r="F57">
            <v>2.4249999999999988E-3</v>
          </cell>
        </row>
        <row r="58">
          <cell r="F58">
            <v>2.5999999999999992E-2</v>
          </cell>
        </row>
        <row r="70">
          <cell r="F70">
            <v>65.607394215376033</v>
          </cell>
        </row>
      </sheetData>
      <sheetData sheetId="8">
        <row r="21">
          <cell r="F21">
            <v>2.4946000000000003E-2</v>
          </cell>
        </row>
        <row r="22">
          <cell r="F22">
            <v>3.9176999999999997E-2</v>
          </cell>
        </row>
        <row r="23">
          <cell r="F23">
            <v>2.4133000000000005E-2</v>
          </cell>
        </row>
        <row r="24">
          <cell r="F24">
            <v>0.20108300000000004</v>
          </cell>
        </row>
        <row r="26">
          <cell r="F26">
            <v>2.7153000000000004E-2</v>
          </cell>
        </row>
        <row r="27">
          <cell r="F27">
            <v>1.8078E-2</v>
          </cell>
        </row>
        <row r="28">
          <cell r="F28">
            <v>1.5406900000000003E-2</v>
          </cell>
        </row>
        <row r="29">
          <cell r="F29">
            <v>1.1224E-2</v>
          </cell>
        </row>
        <row r="30">
          <cell r="F30">
            <v>6.7289999999999997E-3</v>
          </cell>
        </row>
        <row r="31">
          <cell r="F31">
            <v>1.1418000000000001E-2</v>
          </cell>
        </row>
        <row r="32">
          <cell r="F32">
            <v>4.529E-3</v>
          </cell>
        </row>
        <row r="33">
          <cell r="F33">
            <v>0.48904900000000001</v>
          </cell>
        </row>
        <row r="34">
          <cell r="F34">
            <v>3.6834999999999993E-2</v>
          </cell>
        </row>
        <row r="35">
          <cell r="F35">
            <v>3.6185000000000002E-2</v>
          </cell>
        </row>
        <row r="36">
          <cell r="F36">
            <v>8.8900000000000003E-3</v>
          </cell>
        </row>
        <row r="37">
          <cell r="F37">
            <v>2.0846999999999997E-2</v>
          </cell>
        </row>
        <row r="38">
          <cell r="F38">
            <v>0.131937</v>
          </cell>
        </row>
        <row r="39">
          <cell r="F39">
            <v>11.729965</v>
          </cell>
        </row>
        <row r="40">
          <cell r="F40">
            <v>3.7788999999999996E-2</v>
          </cell>
        </row>
        <row r="41">
          <cell r="F41">
            <v>2.5255E-2</v>
          </cell>
        </row>
        <row r="42">
          <cell r="F42">
            <v>0.19298899999999999</v>
          </cell>
        </row>
        <row r="43">
          <cell r="F43">
            <v>7.0558399999999993E-2</v>
          </cell>
        </row>
        <row r="44">
          <cell r="F44">
            <v>7.5740999999999989E-2</v>
          </cell>
        </row>
        <row r="45">
          <cell r="F45">
            <v>6.7535999999999999E-2</v>
          </cell>
        </row>
        <row r="46">
          <cell r="F46">
            <v>0</v>
          </cell>
        </row>
        <row r="47">
          <cell r="F47">
            <v>2.6253999999999996E-2</v>
          </cell>
        </row>
        <row r="48">
          <cell r="F48">
            <v>0.23291899999999996</v>
          </cell>
        </row>
        <row r="49">
          <cell r="F49">
            <v>2.7430000000000002E-3</v>
          </cell>
        </row>
        <row r="50">
          <cell r="F50">
            <v>5.7650000000000002E-3</v>
          </cell>
        </row>
        <row r="51">
          <cell r="F51">
            <v>1.1401999999999999E-2</v>
          </cell>
        </row>
        <row r="52">
          <cell r="F52">
            <v>6.4895999999999995E-2</v>
          </cell>
        </row>
        <row r="53">
          <cell r="F53">
            <v>3.2810000000000001E-3</v>
          </cell>
        </row>
        <row r="54">
          <cell r="F54">
            <v>3.6389999999999985E-2</v>
          </cell>
        </row>
        <row r="55">
          <cell r="F55">
            <v>6.5809999999999992E-3</v>
          </cell>
        </row>
        <row r="56">
          <cell r="F56">
            <v>0</v>
          </cell>
        </row>
        <row r="57">
          <cell r="F57">
            <v>1.5033999999999999E-2</v>
          </cell>
        </row>
        <row r="58">
          <cell r="F58">
            <v>1.805E-2</v>
          </cell>
        </row>
        <row r="70">
          <cell r="F70">
            <v>74.777080300000009</v>
          </cell>
        </row>
      </sheetData>
      <sheetData sheetId="9">
        <row r="21">
          <cell r="F21">
            <v>7.1400000000000005E-2</v>
          </cell>
        </row>
        <row r="22">
          <cell r="F22">
            <v>7.8129000000000004E-2</v>
          </cell>
        </row>
        <row r="23">
          <cell r="F23">
            <v>4.2347000000000003E-2</v>
          </cell>
        </row>
        <row r="24">
          <cell r="F24">
            <v>0.33610700000000004</v>
          </cell>
        </row>
        <row r="26">
          <cell r="F26">
            <v>5.1524E-2</v>
          </cell>
        </row>
        <row r="27">
          <cell r="F27">
            <v>5.4756999999999993E-2</v>
          </cell>
        </row>
        <row r="28">
          <cell r="F28">
            <v>4.3942000000000009E-2</v>
          </cell>
        </row>
        <row r="29">
          <cell r="F29">
            <v>4.2694999999999997E-2</v>
          </cell>
        </row>
        <row r="30">
          <cell r="F30">
            <v>0.11397599999999999</v>
          </cell>
        </row>
        <row r="31">
          <cell r="F31">
            <v>3.2597000000000001E-2</v>
          </cell>
        </row>
        <row r="32">
          <cell r="F32">
            <v>1.9300999999999999E-2</v>
          </cell>
        </row>
        <row r="33">
          <cell r="F33">
            <v>1.740866</v>
          </cell>
        </row>
        <row r="34">
          <cell r="F34">
            <v>0.106627</v>
          </cell>
        </row>
        <row r="35">
          <cell r="F35">
            <v>0.11295199999999998</v>
          </cell>
        </row>
        <row r="36">
          <cell r="F36">
            <v>2.4319000000000004E-2</v>
          </cell>
        </row>
        <row r="37">
          <cell r="F37">
            <v>7.7143000000000017E-2</v>
          </cell>
        </row>
        <row r="38">
          <cell r="F38">
            <v>0.386986</v>
          </cell>
        </row>
        <row r="39">
          <cell r="F39">
            <v>11.902289000000001</v>
          </cell>
        </row>
        <row r="40">
          <cell r="F40">
            <v>0.11680800000000001</v>
          </cell>
        </row>
        <row r="41">
          <cell r="F41">
            <v>0.178678</v>
          </cell>
        </row>
        <row r="42">
          <cell r="F42">
            <v>0.90018799999999999</v>
          </cell>
        </row>
        <row r="43">
          <cell r="F43">
            <v>0.19434600000000002</v>
          </cell>
        </row>
        <row r="44">
          <cell r="F44">
            <v>0.49634400000000001</v>
          </cell>
        </row>
        <row r="45">
          <cell r="F45">
            <v>0.20455500000000001</v>
          </cell>
        </row>
        <row r="46">
          <cell r="F46">
            <v>2.1479999999999999E-2</v>
          </cell>
        </row>
        <row r="47">
          <cell r="F47">
            <v>8.5877999999999982E-2</v>
          </cell>
        </row>
        <row r="48">
          <cell r="F48">
            <v>0.78401999999999994</v>
          </cell>
        </row>
        <row r="49">
          <cell r="F49">
            <v>1.0943000000000001E-2</v>
          </cell>
        </row>
        <row r="50">
          <cell r="F50">
            <v>2.9210000000000007E-2</v>
          </cell>
        </row>
        <row r="51">
          <cell r="F51">
            <v>3.5228000000000002E-2</v>
          </cell>
        </row>
        <row r="52">
          <cell r="F52">
            <v>0.21155399999999999</v>
          </cell>
        </row>
        <row r="53">
          <cell r="F53">
            <v>2.2669000000000002E-2</v>
          </cell>
        </row>
        <row r="54">
          <cell r="F54">
            <v>0.11024500000000001</v>
          </cell>
        </row>
        <row r="55">
          <cell r="F55">
            <v>2.4532000000000002E-2</v>
          </cell>
        </row>
        <row r="56">
          <cell r="F56">
            <v>6.6223000000000004E-2</v>
          </cell>
        </row>
        <row r="57">
          <cell r="F57">
            <v>4.6595999999999999E-2</v>
          </cell>
        </row>
        <row r="58">
          <cell r="F58">
            <v>0.77022599999999997</v>
          </cell>
        </row>
        <row r="70">
          <cell r="F70">
            <v>100.34353299999999</v>
          </cell>
        </row>
      </sheetData>
      <sheetData sheetId="10">
        <row r="21">
          <cell r="F21">
            <v>0.13075599999999998</v>
          </cell>
        </row>
        <row r="22">
          <cell r="F22">
            <v>0.12984399999999999</v>
          </cell>
        </row>
        <row r="23">
          <cell r="F23">
            <v>7.7358999999999997E-2</v>
          </cell>
        </row>
        <row r="24">
          <cell r="F24">
            <v>0.70841700000000007</v>
          </cell>
        </row>
        <row r="26">
          <cell r="F26">
            <v>8.7919999999999998E-2</v>
          </cell>
        </row>
        <row r="27">
          <cell r="F27">
            <v>0.107429</v>
          </cell>
        </row>
        <row r="28">
          <cell r="F28">
            <v>8.856E-2</v>
          </cell>
        </row>
        <row r="29">
          <cell r="F29">
            <v>8.4180999999999992E-2</v>
          </cell>
        </row>
        <row r="30">
          <cell r="F30">
            <v>0.20271500000000001</v>
          </cell>
        </row>
        <row r="31">
          <cell r="F31">
            <v>6.8200999999999998E-2</v>
          </cell>
        </row>
        <row r="32">
          <cell r="F32">
            <v>3.8679000000000005E-2</v>
          </cell>
        </row>
        <row r="33">
          <cell r="F33">
            <v>3.6327069999999999</v>
          </cell>
        </row>
        <row r="34">
          <cell r="F34">
            <v>0.24212899999999998</v>
          </cell>
        </row>
        <row r="35">
          <cell r="F35">
            <v>0.239783</v>
          </cell>
        </row>
        <row r="36">
          <cell r="F36">
            <v>5.7762999999999995E-2</v>
          </cell>
        </row>
        <row r="37">
          <cell r="F37">
            <v>0.16859400000000005</v>
          </cell>
        </row>
        <row r="39">
          <cell r="F39">
            <v>13.488938999999998</v>
          </cell>
        </row>
        <row r="40">
          <cell r="F40">
            <v>0.22564199999999995</v>
          </cell>
        </row>
        <row r="41">
          <cell r="F41">
            <v>0.416514</v>
          </cell>
        </row>
        <row r="42">
          <cell r="F42">
            <v>1.9549349999999999</v>
          </cell>
        </row>
        <row r="43">
          <cell r="F43">
            <v>0.43461900000000003</v>
          </cell>
        </row>
        <row r="44">
          <cell r="F44">
            <v>1.1175060000000001</v>
          </cell>
        </row>
        <row r="45">
          <cell r="F45">
            <v>0.16664700000000005</v>
          </cell>
        </row>
        <row r="46">
          <cell r="F46">
            <v>4.1002000000000004E-2</v>
          </cell>
        </row>
        <row r="47">
          <cell r="F47">
            <v>0.17871199999999998</v>
          </cell>
        </row>
        <row r="48">
          <cell r="F48">
            <v>1.7320499999999999</v>
          </cell>
        </row>
        <row r="49">
          <cell r="F49">
            <v>1.8022E-2</v>
          </cell>
        </row>
        <row r="50">
          <cell r="F50">
            <v>6.5865999999999994E-2</v>
          </cell>
        </row>
        <row r="51">
          <cell r="F51">
            <v>7.5075000000000003E-2</v>
          </cell>
        </row>
        <row r="52">
          <cell r="F52">
            <v>0.46772599999999998</v>
          </cell>
        </row>
        <row r="53">
          <cell r="F53">
            <v>5.8226E-2</v>
          </cell>
        </row>
        <row r="54">
          <cell r="F54">
            <v>0.21636000000000005</v>
          </cell>
        </row>
        <row r="55">
          <cell r="F55">
            <v>6.2910999999999995E-2</v>
          </cell>
        </row>
        <row r="56">
          <cell r="F56">
            <v>0.13800499999999999</v>
          </cell>
        </row>
        <row r="57">
          <cell r="F57">
            <v>9.9932000000000007E-2</v>
          </cell>
        </row>
        <row r="58">
          <cell r="F58">
            <v>1.7841020000000001</v>
          </cell>
        </row>
        <row r="70">
          <cell r="F70">
            <v>154.993922</v>
          </cell>
        </row>
      </sheetData>
      <sheetData sheetId="11">
        <row r="21">
          <cell r="F21">
            <v>0.20636099999999999</v>
          </cell>
        </row>
        <row r="23">
          <cell r="F23">
            <v>0.12049299999999999</v>
          </cell>
        </row>
        <row r="24">
          <cell r="F24">
            <v>1.048157</v>
          </cell>
        </row>
        <row r="26">
          <cell r="F26">
            <v>0.137572</v>
          </cell>
        </row>
        <row r="27">
          <cell r="F27">
            <v>0.17679800000000001</v>
          </cell>
        </row>
        <row r="28">
          <cell r="F28">
            <v>0.14410600000000001</v>
          </cell>
        </row>
        <row r="29">
          <cell r="F29">
            <v>0.14249600000000001</v>
          </cell>
        </row>
        <row r="30">
          <cell r="F30">
            <v>0.72636199999999995</v>
          </cell>
        </row>
        <row r="31">
          <cell r="F31">
            <v>0.10988299999999999</v>
          </cell>
        </row>
        <row r="32">
          <cell r="F32">
            <v>6.3967999999999997E-2</v>
          </cell>
        </row>
        <row r="33">
          <cell r="F33">
            <v>5.8596720000000007</v>
          </cell>
        </row>
        <row r="34">
          <cell r="F34">
            <v>0.38779200000000003</v>
          </cell>
        </row>
        <row r="35">
          <cell r="F35">
            <v>0.39474399999999998</v>
          </cell>
        </row>
        <row r="36">
          <cell r="F36">
            <v>9.2019999999999963E-2</v>
          </cell>
        </row>
        <row r="37">
          <cell r="F37">
            <v>0.29180200000000006</v>
          </cell>
        </row>
        <row r="39">
          <cell r="F39">
            <v>15.588394000000001</v>
          </cell>
        </row>
        <row r="40">
          <cell r="F40">
            <v>0.38720100000000007</v>
          </cell>
        </row>
        <row r="42">
          <cell r="F42">
            <v>3.071942</v>
          </cell>
        </row>
        <row r="43">
          <cell r="F43">
            <v>0.73165499999999994</v>
          </cell>
        </row>
        <row r="44">
          <cell r="F44">
            <v>1.8719250000000001</v>
          </cell>
        </row>
        <row r="45">
          <cell r="F45">
            <v>0.54316799999999998</v>
          </cell>
        </row>
        <row r="46">
          <cell r="F46">
            <v>5.3899999999999997E-2</v>
          </cell>
        </row>
        <row r="47">
          <cell r="F47">
            <v>0.30189900000000003</v>
          </cell>
        </row>
        <row r="48">
          <cell r="F48">
            <v>2.7450450000000002</v>
          </cell>
        </row>
        <row r="49">
          <cell r="F49">
            <v>3.1850999999999997E-2</v>
          </cell>
        </row>
        <row r="50">
          <cell r="F50">
            <v>0.100163</v>
          </cell>
        </row>
        <row r="51">
          <cell r="F51">
            <v>0.11992700000000001</v>
          </cell>
        </row>
        <row r="52">
          <cell r="F52">
            <v>0.750888</v>
          </cell>
        </row>
        <row r="53">
          <cell r="F53">
            <v>9.8989999999999995E-2</v>
          </cell>
        </row>
        <row r="54">
          <cell r="F54">
            <v>0.32608600000000004</v>
          </cell>
        </row>
        <row r="55">
          <cell r="F55">
            <v>0.119142</v>
          </cell>
        </row>
        <row r="56">
          <cell r="F56">
            <v>0.210067</v>
          </cell>
        </row>
        <row r="57">
          <cell r="F57">
            <v>0.22229300000000002</v>
          </cell>
        </row>
        <row r="58">
          <cell r="F58">
            <v>2.8256060000000001</v>
          </cell>
        </row>
        <row r="70">
          <cell r="F70">
            <v>194.77134370351331</v>
          </cell>
        </row>
      </sheetData>
      <sheetData sheetId="12">
        <row r="21">
          <cell r="F21">
            <v>0.26267399999999996</v>
          </cell>
        </row>
        <row r="23">
          <cell r="F23">
            <v>0.15842499999999998</v>
          </cell>
        </row>
        <row r="24">
          <cell r="F24">
            <v>1.3987660000000002</v>
          </cell>
        </row>
        <row r="26">
          <cell r="F26">
            <v>0.18356</v>
          </cell>
        </row>
        <row r="27">
          <cell r="F27">
            <v>0.246888</v>
          </cell>
        </row>
        <row r="28">
          <cell r="F28">
            <v>0.19982299999999997</v>
          </cell>
        </row>
        <row r="29">
          <cell r="F29">
            <v>0.16146099999999997</v>
          </cell>
        </row>
        <row r="30">
          <cell r="F30">
            <v>0.28506799999999999</v>
          </cell>
        </row>
        <row r="31">
          <cell r="F31">
            <v>0.14505799999999999</v>
          </cell>
        </row>
        <row r="32">
          <cell r="F32">
            <v>8.9654999999999999E-2</v>
          </cell>
        </row>
        <row r="33">
          <cell r="F33">
            <v>7.9871170000000005</v>
          </cell>
        </row>
        <row r="34">
          <cell r="F34">
            <v>0.55941399999999997</v>
          </cell>
        </row>
        <row r="35">
          <cell r="F35">
            <v>0.55586500000000005</v>
          </cell>
        </row>
        <row r="36">
          <cell r="F36">
            <v>0.127946</v>
          </cell>
        </row>
        <row r="37">
          <cell r="F37">
            <v>0.44792200000000004</v>
          </cell>
        </row>
        <row r="39">
          <cell r="F39">
            <v>16.734358</v>
          </cell>
        </row>
        <row r="40">
          <cell r="F40">
            <v>0.54134399999999994</v>
          </cell>
        </row>
        <row r="41">
          <cell r="F41">
            <v>0.94974499999999984</v>
          </cell>
        </row>
        <row r="42">
          <cell r="F42">
            <v>4.214303000000001</v>
          </cell>
        </row>
        <row r="43">
          <cell r="F43">
            <v>1.0321310000000001</v>
          </cell>
        </row>
        <row r="44">
          <cell r="F44">
            <v>2.6112190000000002</v>
          </cell>
        </row>
        <row r="45">
          <cell r="F45">
            <v>0.447158</v>
          </cell>
        </row>
        <row r="46">
          <cell r="F46">
            <v>4.9616E-2</v>
          </cell>
        </row>
        <row r="47">
          <cell r="F47">
            <v>0.43517</v>
          </cell>
        </row>
        <row r="48">
          <cell r="F48">
            <v>3.8435220000000001</v>
          </cell>
        </row>
        <row r="49">
          <cell r="F49">
            <v>4.7030000000000002E-2</v>
          </cell>
        </row>
        <row r="50">
          <cell r="F50">
            <v>0.14563599999999999</v>
          </cell>
        </row>
        <row r="51">
          <cell r="F51">
            <v>0.15971100000000002</v>
          </cell>
        </row>
        <row r="52">
          <cell r="F52">
            <v>1.074363</v>
          </cell>
        </row>
        <row r="53">
          <cell r="F53">
            <v>0.10024000000000001</v>
          </cell>
        </row>
        <row r="54">
          <cell r="F54">
            <v>0.44540800000000003</v>
          </cell>
        </row>
        <row r="55">
          <cell r="F55">
            <v>0.120044</v>
          </cell>
        </row>
        <row r="56">
          <cell r="F56">
            <v>0.27538000000000001</v>
          </cell>
        </row>
        <row r="57">
          <cell r="F57">
            <v>0.19236799999999998</v>
          </cell>
        </row>
        <row r="58">
          <cell r="F58">
            <v>3.766858</v>
          </cell>
        </row>
        <row r="70">
          <cell r="F70">
            <v>245.73048434218441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abSelected="1" view="pageBreakPreview" zoomScale="95" zoomScaleNormal="100" zoomScaleSheetLayoutView="95" workbookViewId="0">
      <selection activeCell="A82" sqref="A82:I84"/>
    </sheetView>
  </sheetViews>
  <sheetFormatPr defaultRowHeight="12.75" x14ac:dyDescent="0.2"/>
  <cols>
    <col min="1" max="1" width="35.85546875" style="3" customWidth="1"/>
    <col min="2" max="2" width="52" style="3" customWidth="1"/>
    <col min="3" max="3" width="22.5703125" style="3" customWidth="1"/>
    <col min="4" max="4" width="26.7109375" style="3" customWidth="1"/>
    <col min="5" max="5" width="27" style="3" customWidth="1"/>
    <col min="6" max="6" width="26.5703125" style="3" customWidth="1"/>
    <col min="7" max="7" width="9.140625" style="3" customWidth="1"/>
    <col min="8" max="16384" width="9.140625" style="3"/>
  </cols>
  <sheetData>
    <row r="1" spans="1:12" x14ac:dyDescent="0.2">
      <c r="A1" s="1"/>
      <c r="B1" s="1"/>
      <c r="C1" s="1"/>
      <c r="D1" s="1"/>
      <c r="E1" s="1"/>
      <c r="F1" s="2" t="s">
        <v>0</v>
      </c>
    </row>
    <row r="2" spans="1:12" ht="18" x14ac:dyDescent="0.25">
      <c r="A2" s="1"/>
      <c r="B2" s="1"/>
      <c r="C2" s="1"/>
      <c r="D2" s="1"/>
      <c r="E2" s="1"/>
      <c r="F2" s="2" t="s">
        <v>1</v>
      </c>
      <c r="G2" s="4"/>
    </row>
    <row r="3" spans="1:12" x14ac:dyDescent="0.2">
      <c r="A3" s="1"/>
      <c r="B3" s="1"/>
      <c r="C3" s="1"/>
      <c r="D3" s="1"/>
      <c r="E3" s="1"/>
      <c r="F3" s="2" t="s">
        <v>2</v>
      </c>
    </row>
    <row r="4" spans="1:12" ht="15.75" x14ac:dyDescent="0.25">
      <c r="A4" s="5"/>
      <c r="B4" s="5"/>
      <c r="C4" s="5"/>
      <c r="D4" s="5"/>
      <c r="E4" s="5"/>
      <c r="F4" s="2"/>
    </row>
    <row r="5" spans="1:12" ht="15.75" x14ac:dyDescent="0.25">
      <c r="A5" s="5"/>
      <c r="B5" s="5"/>
      <c r="C5" s="5"/>
      <c r="D5" s="5"/>
      <c r="E5" s="5"/>
      <c r="F5" s="6" t="s">
        <v>3</v>
      </c>
    </row>
    <row r="6" spans="1:12" s="7" customFormat="1" ht="15.75" customHeight="1" x14ac:dyDescent="0.25">
      <c r="A6" s="60" t="s">
        <v>4</v>
      </c>
      <c r="B6" s="60"/>
      <c r="C6" s="60"/>
      <c r="D6" s="60"/>
      <c r="E6" s="60"/>
      <c r="F6" s="60"/>
    </row>
    <row r="7" spans="1:12" s="7" customFormat="1" ht="15.75" customHeight="1" x14ac:dyDescent="0.25">
      <c r="A7" s="61" t="s">
        <v>133</v>
      </c>
      <c r="B7" s="61"/>
      <c r="C7" s="61"/>
      <c r="D7" s="61"/>
      <c r="E7" s="61"/>
      <c r="F7" s="61"/>
      <c r="G7" s="48"/>
      <c r="H7" s="48"/>
      <c r="I7" s="48"/>
      <c r="J7" s="48"/>
      <c r="K7" s="48"/>
      <c r="L7" s="47"/>
    </row>
    <row r="8" spans="1:12" s="8" customFormat="1" ht="11.1" customHeight="1" x14ac:dyDescent="0.2">
      <c r="A8" s="62" t="s">
        <v>5</v>
      </c>
      <c r="B8" s="62"/>
      <c r="C8" s="62"/>
      <c r="D8" s="62"/>
      <c r="E8" s="62"/>
      <c r="F8" s="62"/>
      <c r="G8" s="16"/>
      <c r="H8" s="16"/>
      <c r="I8" s="16"/>
      <c r="J8" s="16"/>
      <c r="K8" s="16"/>
      <c r="L8" s="52"/>
    </row>
    <row r="9" spans="1:12" s="9" customFormat="1" ht="15.75" customHeight="1" x14ac:dyDescent="0.25">
      <c r="B9" s="10" t="s">
        <v>6</v>
      </c>
      <c r="C9" s="11" t="s">
        <v>7</v>
      </c>
      <c r="D9" s="12" t="s">
        <v>8</v>
      </c>
      <c r="F9" s="12"/>
      <c r="G9" s="53"/>
      <c r="H9" s="13"/>
      <c r="I9" s="13"/>
      <c r="J9" s="14"/>
      <c r="K9" s="12"/>
      <c r="L9" s="53"/>
    </row>
    <row r="10" spans="1:12" s="18" customFormat="1" ht="11.1" customHeight="1" x14ac:dyDescent="0.25">
      <c r="A10" s="15"/>
      <c r="B10" s="16"/>
      <c r="C10" s="17" t="s">
        <v>9</v>
      </c>
      <c r="D10" s="7"/>
      <c r="F10" s="19"/>
      <c r="G10" s="19"/>
      <c r="H10" s="16"/>
      <c r="I10" s="16"/>
      <c r="J10" s="20"/>
      <c r="K10" s="19"/>
      <c r="L10" s="54"/>
    </row>
    <row r="11" spans="1:12" s="23" customFormat="1" ht="15.75" customHeight="1" x14ac:dyDescent="0.25">
      <c r="A11" s="21"/>
      <c r="B11" s="16"/>
      <c r="C11" s="22" t="s">
        <v>10</v>
      </c>
      <c r="D11" s="7"/>
      <c r="F11" s="24"/>
      <c r="G11" s="54"/>
      <c r="H11" s="54"/>
      <c r="I11" s="54"/>
      <c r="J11" s="20"/>
      <c r="K11" s="55"/>
      <c r="L11" s="56"/>
    </row>
    <row r="12" spans="1:12" s="18" customFormat="1" ht="11.1" customHeight="1" x14ac:dyDescent="0.2">
      <c r="A12" s="17"/>
      <c r="B12" s="19"/>
      <c r="C12" s="27" t="s">
        <v>11</v>
      </c>
      <c r="D12" s="8"/>
      <c r="F12" s="19"/>
      <c r="G12" s="54"/>
      <c r="H12" s="54"/>
      <c r="I12" s="54"/>
      <c r="J12" s="20"/>
      <c r="K12" s="55"/>
      <c r="L12" s="54"/>
    </row>
    <row r="13" spans="1:12" ht="15.75" x14ac:dyDescent="0.25">
      <c r="A13" s="5"/>
      <c r="B13" s="5"/>
      <c r="C13" s="5"/>
      <c r="D13" s="5"/>
      <c r="E13" s="5"/>
      <c r="F13" s="5"/>
      <c r="G13" s="38"/>
      <c r="H13" s="38"/>
      <c r="I13" s="38"/>
      <c r="J13" s="38"/>
      <c r="K13" s="38"/>
      <c r="L13" s="38"/>
    </row>
    <row r="14" spans="1:12" s="29" customFormat="1" ht="38.25" x14ac:dyDescent="0.2">
      <c r="A14" s="28" t="s">
        <v>12</v>
      </c>
      <c r="B14" s="28" t="s">
        <v>13</v>
      </c>
      <c r="C14" s="28" t="s">
        <v>14</v>
      </c>
      <c r="D14" s="28" t="s">
        <v>15</v>
      </c>
      <c r="E14" s="28" t="s">
        <v>16</v>
      </c>
      <c r="F14" s="50" t="s">
        <v>17</v>
      </c>
      <c r="G14" s="57"/>
      <c r="H14" s="57"/>
      <c r="I14" s="57"/>
      <c r="J14" s="57"/>
      <c r="K14" s="57"/>
      <c r="L14" s="57"/>
    </row>
    <row r="15" spans="1:12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51">
        <v>6</v>
      </c>
      <c r="G15" s="38"/>
      <c r="H15" s="38"/>
      <c r="I15" s="38"/>
      <c r="J15" s="38"/>
      <c r="K15" s="38"/>
      <c r="L15" s="38"/>
    </row>
    <row r="16" spans="1:12" x14ac:dyDescent="0.2">
      <c r="A16" s="44" t="s">
        <v>156</v>
      </c>
      <c r="B16" s="30"/>
      <c r="C16" s="30"/>
      <c r="D16" s="30"/>
      <c r="E16" s="30"/>
      <c r="F16" s="51"/>
      <c r="G16" s="38"/>
      <c r="H16" s="38"/>
      <c r="I16" s="38"/>
      <c r="J16" s="38"/>
      <c r="K16" s="38"/>
      <c r="L16" s="38"/>
    </row>
    <row r="17" spans="1:12" x14ac:dyDescent="0.2">
      <c r="A17" s="31" t="s">
        <v>18</v>
      </c>
      <c r="B17" s="32"/>
      <c r="C17" s="33" t="s">
        <v>133</v>
      </c>
      <c r="D17" s="33" t="s">
        <v>19</v>
      </c>
      <c r="E17" s="33" t="s">
        <v>19</v>
      </c>
      <c r="F17" s="45">
        <f>(920+710+1200+960+510+1200)/12-[1]р1!F70</f>
        <v>205.17797257357816</v>
      </c>
      <c r="G17" s="49"/>
      <c r="H17" s="38"/>
      <c r="I17" s="38"/>
      <c r="J17" s="38"/>
      <c r="K17" s="38"/>
      <c r="L17" s="38"/>
    </row>
    <row r="18" spans="1:12" x14ac:dyDescent="0.2">
      <c r="A18" s="34" t="s">
        <v>20</v>
      </c>
      <c r="B18" s="34" t="s">
        <v>21</v>
      </c>
      <c r="C18" s="33" t="s">
        <v>133</v>
      </c>
      <c r="D18" s="33" t="s">
        <v>19</v>
      </c>
      <c r="E18" s="33" t="s">
        <v>19</v>
      </c>
      <c r="F18" s="45">
        <f>'[1]проектная произв'!D4-[1]р1!F21</f>
        <v>0.63565199999999988</v>
      </c>
      <c r="G18" s="38"/>
      <c r="H18" s="38"/>
      <c r="I18" s="38"/>
      <c r="J18" s="38"/>
      <c r="K18" s="38"/>
      <c r="L18" s="38"/>
    </row>
    <row r="19" spans="1:12" x14ac:dyDescent="0.2">
      <c r="A19" s="34" t="s">
        <v>20</v>
      </c>
      <c r="B19" s="34" t="s">
        <v>22</v>
      </c>
      <c r="C19" s="33" t="s">
        <v>133</v>
      </c>
      <c r="D19" s="33" t="s">
        <v>19</v>
      </c>
      <c r="E19" s="33" t="s">
        <v>19</v>
      </c>
      <c r="F19" s="45">
        <v>0</v>
      </c>
      <c r="G19" s="38"/>
      <c r="H19" s="38"/>
      <c r="I19" s="38"/>
      <c r="J19" s="38"/>
      <c r="K19" s="38"/>
      <c r="L19" s="38"/>
    </row>
    <row r="20" spans="1:12" x14ac:dyDescent="0.2">
      <c r="A20" s="34" t="s">
        <v>20</v>
      </c>
      <c r="B20" s="34" t="s">
        <v>23</v>
      </c>
      <c r="C20" s="33" t="s">
        <v>133</v>
      </c>
      <c r="D20" s="33" t="s">
        <v>19</v>
      </c>
      <c r="E20" s="33" t="s">
        <v>19</v>
      </c>
      <c r="F20" s="45">
        <f>'[1]проектная произв'!D6-[1]р1!F23</f>
        <v>0.13270566666666664</v>
      </c>
      <c r="G20" s="38"/>
      <c r="H20" s="38"/>
      <c r="I20" s="38"/>
      <c r="J20" s="38"/>
      <c r="K20" s="38"/>
      <c r="L20" s="38"/>
    </row>
    <row r="21" spans="1:12" x14ac:dyDescent="0.2">
      <c r="A21" s="34" t="s">
        <v>24</v>
      </c>
      <c r="B21" s="34" t="s">
        <v>25</v>
      </c>
      <c r="C21" s="33" t="s">
        <v>133</v>
      </c>
      <c r="D21" s="33" t="s">
        <v>19</v>
      </c>
      <c r="E21" s="33" t="s">
        <v>19</v>
      </c>
      <c r="F21" s="45">
        <f>'[1]проектная произв'!D8+'[1]проектная произв'!D68-[1]р1!F24</f>
        <v>3.6234990000000007</v>
      </c>
      <c r="G21" s="38"/>
      <c r="H21" s="38"/>
      <c r="I21" s="38"/>
      <c r="J21" s="38"/>
      <c r="K21" s="38"/>
      <c r="L21" s="38"/>
    </row>
    <row r="22" spans="1:12" x14ac:dyDescent="0.2">
      <c r="A22" s="34" t="s">
        <v>26</v>
      </c>
      <c r="B22" s="34" t="s">
        <v>27</v>
      </c>
      <c r="C22" s="33" t="s">
        <v>133</v>
      </c>
      <c r="D22" s="33" t="s">
        <v>19</v>
      </c>
      <c r="E22" s="33" t="s">
        <v>19</v>
      </c>
      <c r="F22" s="45">
        <f>'[1]проектная произв'!D12-[1]р1!F26</f>
        <v>1.1051406666666665</v>
      </c>
      <c r="G22" s="38"/>
      <c r="H22" s="38"/>
      <c r="I22" s="38"/>
      <c r="J22" s="38"/>
      <c r="K22" s="38"/>
      <c r="L22" s="38"/>
    </row>
    <row r="23" spans="1:12" x14ac:dyDescent="0.2">
      <c r="A23" s="34" t="s">
        <v>28</v>
      </c>
      <c r="B23" s="34" t="s">
        <v>29</v>
      </c>
      <c r="C23" s="33" t="s">
        <v>133</v>
      </c>
      <c r="D23" s="33" t="s">
        <v>19</v>
      </c>
      <c r="E23" s="33" t="s">
        <v>19</v>
      </c>
      <c r="F23" s="45">
        <f>'[1]проектная произв'!D14-[1]р1!F31</f>
        <v>4.0011456666666669</v>
      </c>
      <c r="G23" s="38"/>
      <c r="H23" s="38"/>
      <c r="I23" s="38"/>
      <c r="J23" s="38"/>
      <c r="K23" s="38"/>
      <c r="L23" s="38"/>
    </row>
    <row r="24" spans="1:12" x14ac:dyDescent="0.2">
      <c r="A24" s="34" t="s">
        <v>30</v>
      </c>
      <c r="B24" s="34" t="s">
        <v>31</v>
      </c>
      <c r="C24" s="33" t="s">
        <v>133</v>
      </c>
      <c r="D24" s="33" t="s">
        <v>19</v>
      </c>
      <c r="E24" s="33" t="s">
        <v>19</v>
      </c>
      <c r="F24" s="45">
        <f>'[1]проектная произв'!D16+'[1]проектная произв'!D64-[1]р1!F33</f>
        <v>39.433888333333336</v>
      </c>
      <c r="G24" s="38"/>
      <c r="H24" s="38"/>
      <c r="I24" s="38"/>
      <c r="J24" s="38"/>
      <c r="K24" s="38"/>
      <c r="L24" s="38"/>
    </row>
    <row r="25" spans="1:12" x14ac:dyDescent="0.2">
      <c r="A25" s="34" t="s">
        <v>32</v>
      </c>
      <c r="B25" s="34" t="s">
        <v>33</v>
      </c>
      <c r="C25" s="33" t="s">
        <v>133</v>
      </c>
      <c r="D25" s="33" t="s">
        <v>19</v>
      </c>
      <c r="E25" s="33" t="s">
        <v>19</v>
      </c>
      <c r="F25" s="45">
        <f>'[1]проектная произв'!D17-[1]р1!F32</f>
        <v>7.0629666666666646E-2</v>
      </c>
      <c r="G25" s="38"/>
      <c r="H25" s="38"/>
      <c r="I25" s="38"/>
      <c r="J25" s="38"/>
      <c r="K25" s="38"/>
      <c r="L25" s="38"/>
    </row>
    <row r="26" spans="1:12" x14ac:dyDescent="0.2">
      <c r="A26" s="34" t="s">
        <v>34</v>
      </c>
      <c r="B26" s="34" t="s">
        <v>35</v>
      </c>
      <c r="C26" s="33" t="s">
        <v>133</v>
      </c>
      <c r="D26" s="33" t="s">
        <v>19</v>
      </c>
      <c r="E26" s="33" t="s">
        <v>19</v>
      </c>
      <c r="F26" s="45">
        <f>'[1]проектная произв'!D18-[1]р1!F34-[1]р1!F35</f>
        <v>0.79056633333333326</v>
      </c>
      <c r="G26" s="38"/>
      <c r="H26" s="38"/>
      <c r="I26" s="38"/>
      <c r="J26" s="38"/>
      <c r="K26" s="38"/>
      <c r="L26" s="38"/>
    </row>
    <row r="27" spans="1:12" x14ac:dyDescent="0.2">
      <c r="A27" s="34" t="s">
        <v>36</v>
      </c>
      <c r="B27" s="34" t="s">
        <v>37</v>
      </c>
      <c r="C27" s="33" t="s">
        <v>133</v>
      </c>
      <c r="D27" s="33" t="s">
        <v>19</v>
      </c>
      <c r="E27" s="33" t="s">
        <v>19</v>
      </c>
      <c r="F27" s="45">
        <f>'[1]проектная произв'!D19-[1]р1!F34</f>
        <v>1.0465976666666668</v>
      </c>
      <c r="G27" s="38"/>
      <c r="H27" s="38"/>
      <c r="I27" s="38"/>
      <c r="J27" s="38"/>
      <c r="K27" s="38"/>
      <c r="L27" s="38"/>
    </row>
    <row r="28" spans="1:12" x14ac:dyDescent="0.2">
      <c r="A28" s="34" t="s">
        <v>38</v>
      </c>
      <c r="B28" s="34" t="s">
        <v>39</v>
      </c>
      <c r="C28" s="33" t="s">
        <v>133</v>
      </c>
      <c r="D28" s="33" t="s">
        <v>19</v>
      </c>
      <c r="E28" s="33" t="s">
        <v>19</v>
      </c>
      <c r="F28" s="45">
        <v>0</v>
      </c>
      <c r="G28" s="38"/>
      <c r="H28" s="38"/>
      <c r="I28" s="38"/>
      <c r="J28" s="38"/>
      <c r="K28" s="38"/>
      <c r="L28" s="38"/>
    </row>
    <row r="29" spans="1:12" x14ac:dyDescent="0.2">
      <c r="A29" s="34" t="s">
        <v>40</v>
      </c>
      <c r="B29" s="34" t="s">
        <v>41</v>
      </c>
      <c r="C29" s="33" t="s">
        <v>133</v>
      </c>
      <c r="D29" s="33" t="s">
        <v>19</v>
      </c>
      <c r="E29" s="33" t="s">
        <v>19</v>
      </c>
      <c r="F29" s="45">
        <f>'[1]проектная произв'!D21-[1]р1!F36</f>
        <v>8.0260586666666658</v>
      </c>
      <c r="G29" s="38"/>
      <c r="H29" s="38"/>
      <c r="I29" s="38"/>
      <c r="J29" s="38"/>
      <c r="K29" s="38"/>
      <c r="L29" s="38"/>
    </row>
    <row r="30" spans="1:12" x14ac:dyDescent="0.2">
      <c r="A30" s="34" t="s">
        <v>42</v>
      </c>
      <c r="B30" s="34" t="s">
        <v>43</v>
      </c>
      <c r="C30" s="33" t="s">
        <v>133</v>
      </c>
      <c r="D30" s="33" t="s">
        <v>19</v>
      </c>
      <c r="E30" s="33" t="s">
        <v>19</v>
      </c>
      <c r="F30" s="45">
        <v>0</v>
      </c>
      <c r="G30" s="38"/>
      <c r="H30" s="38"/>
      <c r="I30" s="38"/>
      <c r="J30" s="38"/>
      <c r="K30" s="38"/>
      <c r="L30" s="38"/>
    </row>
    <row r="31" spans="1:12" x14ac:dyDescent="0.2">
      <c r="A31" s="34" t="s">
        <v>44</v>
      </c>
      <c r="B31" s="34" t="s">
        <v>45</v>
      </c>
      <c r="C31" s="33" t="s">
        <v>133</v>
      </c>
      <c r="D31" s="33" t="s">
        <v>19</v>
      </c>
      <c r="E31" s="33" t="s">
        <v>19</v>
      </c>
      <c r="F31" s="45">
        <f>'[1]проектная произв'!D26-[1]р1!F39</f>
        <v>9.1687126666666678</v>
      </c>
      <c r="G31" s="38"/>
      <c r="H31" s="38"/>
      <c r="I31" s="38"/>
      <c r="J31" s="38"/>
      <c r="K31" s="38"/>
      <c r="L31" s="38"/>
    </row>
    <row r="32" spans="1:12" x14ac:dyDescent="0.2">
      <c r="A32" s="34" t="s">
        <v>46</v>
      </c>
      <c r="B32" s="34" t="s">
        <v>47</v>
      </c>
      <c r="C32" s="33" t="s">
        <v>133</v>
      </c>
      <c r="D32" s="33" t="s">
        <v>19</v>
      </c>
      <c r="E32" s="33" t="s">
        <v>19</v>
      </c>
      <c r="F32" s="45">
        <v>0</v>
      </c>
      <c r="G32" s="38"/>
      <c r="H32" s="38"/>
      <c r="I32" s="38"/>
      <c r="J32" s="38"/>
      <c r="K32" s="38"/>
      <c r="L32" s="38"/>
    </row>
    <row r="33" spans="1:12" x14ac:dyDescent="0.2">
      <c r="A33" s="34" t="s">
        <v>48</v>
      </c>
      <c r="B33" s="34" t="s">
        <v>49</v>
      </c>
      <c r="C33" s="33" t="s">
        <v>133</v>
      </c>
      <c r="D33" s="33" t="s">
        <v>19</v>
      </c>
      <c r="E33" s="33" t="s">
        <v>19</v>
      </c>
      <c r="F33" s="45">
        <f>'[1]проектная произв'!D29-[1]р1!F40</f>
        <v>14.192321666666667</v>
      </c>
      <c r="G33" s="38"/>
      <c r="H33" s="38"/>
      <c r="I33" s="38"/>
      <c r="J33" s="38"/>
      <c r="K33" s="38"/>
      <c r="L33" s="38"/>
    </row>
    <row r="34" spans="1:12" x14ac:dyDescent="0.2">
      <c r="A34" s="34" t="s">
        <v>50</v>
      </c>
      <c r="B34" s="34" t="s">
        <v>51</v>
      </c>
      <c r="C34" s="33" t="s">
        <v>133</v>
      </c>
      <c r="D34" s="33" t="s">
        <v>19</v>
      </c>
      <c r="E34" s="33" t="s">
        <v>19</v>
      </c>
      <c r="F34" s="45">
        <f>'[1]проектная произв'!D30-[1]р1!F40</f>
        <v>6.7321666666666613E-2</v>
      </c>
      <c r="G34" s="38"/>
      <c r="H34" s="38"/>
      <c r="I34" s="38"/>
      <c r="J34" s="38"/>
      <c r="K34" s="38"/>
      <c r="L34" s="38"/>
    </row>
    <row r="35" spans="1:12" x14ac:dyDescent="0.2">
      <c r="A35" s="34" t="s">
        <v>50</v>
      </c>
      <c r="B35" s="34" t="s">
        <v>52</v>
      </c>
      <c r="C35" s="33" t="s">
        <v>133</v>
      </c>
      <c r="D35" s="33" t="s">
        <v>19</v>
      </c>
      <c r="E35" s="33" t="s">
        <v>19</v>
      </c>
      <c r="F35" s="45">
        <f>'[1]проектная произв'!D31-[1]р1!F37</f>
        <v>13.232939</v>
      </c>
      <c r="G35" s="38"/>
      <c r="H35" s="38"/>
      <c r="I35" s="38"/>
      <c r="J35" s="38"/>
      <c r="K35" s="38"/>
      <c r="L35" s="38"/>
    </row>
    <row r="36" spans="1:12" x14ac:dyDescent="0.2">
      <c r="A36" s="34" t="s">
        <v>53</v>
      </c>
      <c r="B36" s="34" t="s">
        <v>54</v>
      </c>
      <c r="C36" s="33" t="s">
        <v>133</v>
      </c>
      <c r="D36" s="33" t="s">
        <v>19</v>
      </c>
      <c r="E36" s="33" t="s">
        <v>19</v>
      </c>
      <c r="F36" s="45">
        <f>'[1]проектная произв'!D32-[1]р1!F37</f>
        <v>0.21210566666666664</v>
      </c>
      <c r="G36" s="38"/>
      <c r="H36" s="38"/>
      <c r="I36" s="38"/>
      <c r="J36" s="38"/>
      <c r="K36" s="38"/>
      <c r="L36" s="38"/>
    </row>
    <row r="37" spans="1:12" x14ac:dyDescent="0.2">
      <c r="A37" s="34" t="s">
        <v>55</v>
      </c>
      <c r="B37" s="34" t="s">
        <v>56</v>
      </c>
      <c r="C37" s="33" t="s">
        <v>133</v>
      </c>
      <c r="D37" s="33" t="s">
        <v>19</v>
      </c>
      <c r="E37" s="33" t="s">
        <v>19</v>
      </c>
      <c r="F37" s="45">
        <f>'[1]проектная произв'!D33-[1]р1!F27-[1]р1!F28-[1]р1!F29-[1]р1!F30</f>
        <v>8.6570673333333339</v>
      </c>
      <c r="G37" s="38"/>
      <c r="H37" s="38"/>
      <c r="I37" s="38"/>
      <c r="J37" s="38"/>
      <c r="K37" s="38"/>
      <c r="L37" s="38"/>
    </row>
    <row r="38" spans="1:12" x14ac:dyDescent="0.2">
      <c r="A38" s="34" t="s">
        <v>57</v>
      </c>
      <c r="B38" s="34" t="s">
        <v>58</v>
      </c>
      <c r="C38" s="33" t="s">
        <v>133</v>
      </c>
      <c r="D38" s="33" t="s">
        <v>19</v>
      </c>
      <c r="E38" s="33" t="s">
        <v>19</v>
      </c>
      <c r="F38" s="45">
        <f>'[1]проектная произв'!D34-[1]р1!F27</f>
        <v>0.36712800000000012</v>
      </c>
      <c r="G38" s="38"/>
      <c r="H38" s="38"/>
      <c r="I38" s="38"/>
      <c r="J38" s="38"/>
      <c r="K38" s="38"/>
      <c r="L38" s="38"/>
    </row>
    <row r="39" spans="1:12" x14ac:dyDescent="0.2">
      <c r="A39" s="34" t="s">
        <v>59</v>
      </c>
      <c r="B39" s="34" t="s">
        <v>60</v>
      </c>
      <c r="C39" s="33" t="s">
        <v>133</v>
      </c>
      <c r="D39" s="33" t="s">
        <v>19</v>
      </c>
      <c r="E39" s="33" t="s">
        <v>19</v>
      </c>
      <c r="F39" s="45">
        <f>'[1]проектная произв'!D35-[1]р1!F28</f>
        <v>0.36718799999999996</v>
      </c>
      <c r="G39" s="38"/>
      <c r="H39" s="38"/>
      <c r="I39" s="38"/>
      <c r="J39" s="38"/>
      <c r="K39" s="38"/>
      <c r="L39" s="38"/>
    </row>
    <row r="40" spans="1:12" x14ac:dyDescent="0.2">
      <c r="A40" s="34" t="s">
        <v>61</v>
      </c>
      <c r="B40" s="31" t="s">
        <v>62</v>
      </c>
      <c r="C40" s="33" t="s">
        <v>133</v>
      </c>
      <c r="D40" s="33" t="s">
        <v>19</v>
      </c>
      <c r="E40" s="33" t="s">
        <v>19</v>
      </c>
      <c r="F40" s="45">
        <f>'[1]проектная произв'!D54-[1]р1!F29</f>
        <v>0.45068800000000003</v>
      </c>
      <c r="G40" s="38"/>
      <c r="H40" s="38"/>
      <c r="I40" s="38"/>
      <c r="J40" s="38"/>
      <c r="K40" s="38"/>
      <c r="L40" s="38"/>
    </row>
    <row r="41" spans="1:12" x14ac:dyDescent="0.2">
      <c r="A41" s="34" t="s">
        <v>63</v>
      </c>
      <c r="B41" s="31" t="s">
        <v>64</v>
      </c>
      <c r="C41" s="33" t="s">
        <v>133</v>
      </c>
      <c r="D41" s="33"/>
      <c r="E41" s="33"/>
      <c r="F41" s="45">
        <f>'[1]проектная произв'!D66-[1]р1!F30</f>
        <v>3.6189079459459461</v>
      </c>
      <c r="G41" s="38"/>
      <c r="H41" s="38"/>
      <c r="I41" s="38"/>
      <c r="J41" s="38"/>
      <c r="K41" s="38"/>
      <c r="L41" s="38"/>
    </row>
    <row r="42" spans="1:12" x14ac:dyDescent="0.2">
      <c r="A42" s="34" t="s">
        <v>65</v>
      </c>
      <c r="B42" s="34" t="s">
        <v>66</v>
      </c>
      <c r="C42" s="33" t="s">
        <v>133</v>
      </c>
      <c r="D42" s="33" t="s">
        <v>19</v>
      </c>
      <c r="E42" s="33" t="s">
        <v>19</v>
      </c>
      <c r="F42" s="45">
        <f>'[1]проектная произв'!D36-0</f>
        <v>46.666666666666664</v>
      </c>
      <c r="G42" s="38"/>
      <c r="H42" s="38"/>
      <c r="I42" s="38"/>
      <c r="J42" s="38"/>
      <c r="K42" s="38"/>
      <c r="L42" s="38"/>
    </row>
    <row r="43" spans="1:12" x14ac:dyDescent="0.2">
      <c r="A43" s="34" t="s">
        <v>67</v>
      </c>
      <c r="B43" s="34" t="s">
        <v>68</v>
      </c>
      <c r="C43" s="33" t="s">
        <v>133</v>
      </c>
      <c r="D43" s="33" t="s">
        <v>19</v>
      </c>
      <c r="E43" s="33" t="s">
        <v>19</v>
      </c>
      <c r="F43" s="45">
        <f>'[1]проектная произв'!D37-[1]р1!F42</f>
        <v>39.385910000000003</v>
      </c>
      <c r="G43" s="38"/>
      <c r="H43" s="38"/>
      <c r="I43" s="38"/>
      <c r="J43" s="38"/>
      <c r="K43" s="38"/>
      <c r="L43" s="38"/>
    </row>
    <row r="44" spans="1:12" x14ac:dyDescent="0.2">
      <c r="A44" s="34" t="s">
        <v>69</v>
      </c>
      <c r="B44" s="34" t="s">
        <v>70</v>
      </c>
      <c r="C44" s="33" t="s">
        <v>133</v>
      </c>
      <c r="D44" s="33" t="s">
        <v>19</v>
      </c>
      <c r="E44" s="33" t="s">
        <v>19</v>
      </c>
      <c r="F44" s="45">
        <f>'[1]проектная произв'!D38-[1]р1!F42</f>
        <v>2.6859099999999998</v>
      </c>
      <c r="G44" s="38"/>
      <c r="H44" s="38"/>
      <c r="I44" s="38"/>
      <c r="J44" s="38"/>
      <c r="K44" s="38"/>
      <c r="L44" s="38"/>
    </row>
    <row r="45" spans="1:12" x14ac:dyDescent="0.2">
      <c r="A45" s="34" t="s">
        <v>71</v>
      </c>
      <c r="B45" s="34" t="s">
        <v>72</v>
      </c>
      <c r="C45" s="33" t="s">
        <v>133</v>
      </c>
      <c r="D45" s="33" t="s">
        <v>19</v>
      </c>
      <c r="E45" s="33" t="s">
        <v>19</v>
      </c>
      <c r="F45" s="45">
        <f>'[1]проектная произв'!D39-SUM([1]р1!F43:F58)</f>
        <v>27.737112999999997</v>
      </c>
      <c r="G45" s="38"/>
      <c r="H45" s="38"/>
      <c r="I45" s="38"/>
      <c r="J45" s="38"/>
      <c r="K45" s="38"/>
      <c r="L45" s="38"/>
    </row>
    <row r="46" spans="1:12" x14ac:dyDescent="0.2">
      <c r="A46" s="34" t="s">
        <v>73</v>
      </c>
      <c r="B46" s="34" t="s">
        <v>74</v>
      </c>
      <c r="C46" s="33" t="s">
        <v>133</v>
      </c>
      <c r="D46" s="33" t="s">
        <v>19</v>
      </c>
      <c r="E46" s="33" t="s">
        <v>19</v>
      </c>
      <c r="F46" s="45">
        <f>'[1]проектная произв'!D45-[1]р1!F48</f>
        <v>2.9933379999999996</v>
      </c>
      <c r="G46" s="38"/>
      <c r="H46" s="38"/>
      <c r="I46" s="38"/>
      <c r="J46" s="38"/>
      <c r="K46" s="38"/>
      <c r="L46" s="38"/>
    </row>
    <row r="47" spans="1:12" x14ac:dyDescent="0.2">
      <c r="A47" s="34" t="s">
        <v>75</v>
      </c>
      <c r="B47" s="34" t="s">
        <v>76</v>
      </c>
      <c r="C47" s="33" t="s">
        <v>133</v>
      </c>
      <c r="D47" s="33" t="s">
        <v>19</v>
      </c>
      <c r="E47" s="33" t="s">
        <v>19</v>
      </c>
      <c r="F47" s="45">
        <f>'[1]проектная произв'!D42-[1]р1!F43</f>
        <v>2.5335920000000001</v>
      </c>
      <c r="G47" s="38"/>
      <c r="H47" s="38"/>
      <c r="I47" s="38"/>
      <c r="J47" s="38"/>
      <c r="K47" s="38"/>
      <c r="L47" s="38"/>
    </row>
    <row r="48" spans="1:12" x14ac:dyDescent="0.2">
      <c r="A48" s="34" t="s">
        <v>77</v>
      </c>
      <c r="B48" s="34" t="s">
        <v>78</v>
      </c>
      <c r="C48" s="33" t="s">
        <v>133</v>
      </c>
      <c r="D48" s="33" t="s">
        <v>19</v>
      </c>
      <c r="E48" s="33" t="s">
        <v>19</v>
      </c>
      <c r="F48" s="45">
        <f>'[1]проектная произв'!D43-[1]р1!F47</f>
        <v>0.99648700000000001</v>
      </c>
      <c r="G48" s="38"/>
      <c r="H48" s="38"/>
      <c r="I48" s="38"/>
      <c r="J48" s="38"/>
      <c r="K48" s="38"/>
      <c r="L48" s="38"/>
    </row>
    <row r="49" spans="1:12" x14ac:dyDescent="0.2">
      <c r="A49" s="35" t="s">
        <v>79</v>
      </c>
      <c r="B49" s="35" t="s">
        <v>80</v>
      </c>
      <c r="C49" s="33" t="s">
        <v>133</v>
      </c>
      <c r="D49" s="33" t="s">
        <v>19</v>
      </c>
      <c r="E49" s="33" t="s">
        <v>19</v>
      </c>
      <c r="F49" s="45">
        <f>'[1]проектная произв'!D44-[1]р1!F44</f>
        <v>0.70500799999999986</v>
      </c>
      <c r="G49" s="38"/>
      <c r="H49" s="38"/>
      <c r="I49" s="38"/>
      <c r="J49" s="38"/>
      <c r="K49" s="38"/>
      <c r="L49" s="38"/>
    </row>
    <row r="50" spans="1:12" x14ac:dyDescent="0.2">
      <c r="A50" s="35" t="s">
        <v>81</v>
      </c>
      <c r="B50" s="35" t="s">
        <v>82</v>
      </c>
      <c r="C50" s="33" t="s">
        <v>133</v>
      </c>
      <c r="D50" s="36" t="s">
        <v>19</v>
      </c>
      <c r="E50" s="36" t="s">
        <v>19</v>
      </c>
      <c r="F50" s="45">
        <f>'[1]проектная произв'!D58-[1]р1!F45</f>
        <v>0.84874541875825615</v>
      </c>
      <c r="G50" s="38"/>
      <c r="H50" s="38"/>
      <c r="I50" s="38"/>
      <c r="J50" s="38"/>
      <c r="K50" s="38"/>
      <c r="L50" s="38"/>
    </row>
    <row r="51" spans="1:12" x14ac:dyDescent="0.2">
      <c r="A51" s="35" t="s">
        <v>83</v>
      </c>
      <c r="B51" s="35" t="s">
        <v>84</v>
      </c>
      <c r="C51" s="33" t="s">
        <v>133</v>
      </c>
      <c r="D51" s="36" t="s">
        <v>19</v>
      </c>
      <c r="E51" s="36" t="s">
        <v>19</v>
      </c>
      <c r="F51" s="58">
        <f>'[1]проектная произв'!D62-[1]р1!F46</f>
        <v>1.3827055744680852</v>
      </c>
      <c r="G51" s="38"/>
      <c r="H51" s="38"/>
      <c r="I51" s="38"/>
      <c r="J51" s="38"/>
      <c r="K51" s="38"/>
      <c r="L51" s="38"/>
    </row>
    <row r="52" spans="1:12" x14ac:dyDescent="0.2">
      <c r="A52" s="34" t="s">
        <v>85</v>
      </c>
      <c r="B52" s="34" t="s">
        <v>86</v>
      </c>
      <c r="C52" s="33" t="s">
        <v>133</v>
      </c>
      <c r="D52" s="36" t="s">
        <v>19</v>
      </c>
      <c r="E52" s="36" t="s">
        <v>19</v>
      </c>
      <c r="F52" s="58">
        <f>'[1]проектная произв'!D45-[1]р1!F48</f>
        <v>2.9933379999999996</v>
      </c>
      <c r="G52" s="38"/>
      <c r="H52" s="38"/>
      <c r="I52" s="38"/>
      <c r="J52" s="38"/>
      <c r="K52" s="38"/>
      <c r="L52" s="38"/>
    </row>
    <row r="53" spans="1:12" x14ac:dyDescent="0.2">
      <c r="A53" s="34" t="s">
        <v>72</v>
      </c>
      <c r="B53" s="34" t="s">
        <v>87</v>
      </c>
      <c r="C53" s="33" t="s">
        <v>133</v>
      </c>
      <c r="D53" s="36" t="s">
        <v>19</v>
      </c>
      <c r="E53" s="36" t="s">
        <v>19</v>
      </c>
      <c r="F53" s="45">
        <f>'[1]проектная произв'!D41-[1]р1!F54-[1]р1!F58</f>
        <v>31.019233333333332</v>
      </c>
      <c r="G53" s="38"/>
      <c r="H53" s="38"/>
      <c r="I53" s="38"/>
      <c r="J53" s="38"/>
      <c r="K53" s="38"/>
      <c r="L53" s="38"/>
    </row>
    <row r="54" spans="1:12" x14ac:dyDescent="0.2">
      <c r="A54" s="34" t="s">
        <v>88</v>
      </c>
      <c r="B54" s="34" t="s">
        <v>89</v>
      </c>
      <c r="C54" s="33" t="s">
        <v>133</v>
      </c>
      <c r="D54" s="36" t="s">
        <v>19</v>
      </c>
      <c r="E54" s="36" t="s">
        <v>19</v>
      </c>
      <c r="F54" s="45">
        <f>'[1]проектная произв'!D46-[1]р1!F54</f>
        <v>0.96948699999999999</v>
      </c>
      <c r="G54" s="38"/>
      <c r="H54" s="38"/>
      <c r="I54" s="38"/>
      <c r="J54" s="38"/>
      <c r="K54" s="38"/>
      <c r="L54" s="38"/>
    </row>
    <row r="55" spans="1:12" x14ac:dyDescent="0.2">
      <c r="A55" s="34" t="s">
        <v>90</v>
      </c>
      <c r="B55" s="34" t="s">
        <v>91</v>
      </c>
      <c r="C55" s="33" t="s">
        <v>133</v>
      </c>
      <c r="D55" s="36" t="s">
        <v>19</v>
      </c>
      <c r="E55" s="36" t="s">
        <v>19</v>
      </c>
      <c r="F55" s="45">
        <f>'[1]проектная произв'!D61-[1]р1!F57</f>
        <v>0.37631299999999995</v>
      </c>
      <c r="G55" s="38"/>
      <c r="H55" s="38"/>
      <c r="I55" s="38"/>
      <c r="J55" s="38"/>
      <c r="K55" s="38"/>
      <c r="L55" s="38"/>
    </row>
    <row r="56" spans="1:12" x14ac:dyDescent="0.2">
      <c r="A56" s="34" t="s">
        <v>92</v>
      </c>
      <c r="B56" s="34" t="s">
        <v>93</v>
      </c>
      <c r="C56" s="33" t="s">
        <v>133</v>
      </c>
      <c r="D56" s="33" t="s">
        <v>19</v>
      </c>
      <c r="E56" s="33" t="s">
        <v>19</v>
      </c>
      <c r="F56" s="45">
        <f>'[1]проектная произв'!D50-[1]р1!F58</f>
        <v>5.5854129999999991</v>
      </c>
      <c r="G56" s="38"/>
      <c r="H56" s="38"/>
      <c r="I56" s="38"/>
      <c r="J56" s="38"/>
      <c r="K56" s="38"/>
      <c r="L56" s="38"/>
    </row>
    <row r="57" spans="1:12" x14ac:dyDescent="0.2">
      <c r="A57" s="34" t="s">
        <v>94</v>
      </c>
      <c r="B57" s="34" t="s">
        <v>95</v>
      </c>
      <c r="C57" s="33" t="s">
        <v>133</v>
      </c>
      <c r="D57" s="33" t="s">
        <v>19</v>
      </c>
      <c r="E57" s="33" t="s">
        <v>19</v>
      </c>
      <c r="F57" s="45">
        <f>'[1]проектная произв'!D59-[1]р1!F53</f>
        <v>1.649124</v>
      </c>
      <c r="G57" s="38"/>
      <c r="H57" s="38"/>
      <c r="I57" s="38"/>
      <c r="J57" s="38"/>
      <c r="K57" s="38"/>
      <c r="L57" s="38"/>
    </row>
    <row r="58" spans="1:12" x14ac:dyDescent="0.2">
      <c r="A58" s="34" t="s">
        <v>96</v>
      </c>
      <c r="B58" s="34" t="s">
        <v>97</v>
      </c>
      <c r="C58" s="33" t="s">
        <v>133</v>
      </c>
      <c r="D58" s="33" t="s">
        <v>19</v>
      </c>
      <c r="E58" s="33" t="s">
        <v>19</v>
      </c>
      <c r="F58" s="45">
        <f>'[1]проектная произв'!D60-[1]р1!F55</f>
        <v>1.2555546666666668</v>
      </c>
      <c r="G58" s="38"/>
      <c r="H58" s="38"/>
      <c r="I58" s="38"/>
      <c r="J58" s="38"/>
      <c r="K58" s="38"/>
      <c r="L58" s="38"/>
    </row>
    <row r="59" spans="1:12" x14ac:dyDescent="0.2">
      <c r="A59" s="34" t="s">
        <v>98</v>
      </c>
      <c r="B59" s="34" t="s">
        <v>99</v>
      </c>
      <c r="C59" s="33" t="s">
        <v>133</v>
      </c>
      <c r="D59" s="33" t="s">
        <v>19</v>
      </c>
      <c r="E59" s="33" t="s">
        <v>19</v>
      </c>
      <c r="F59" s="45">
        <f>'[1]проектная произв'!D63-[1]р1!F56</f>
        <v>0.783636</v>
      </c>
      <c r="G59" s="38"/>
      <c r="H59" s="38"/>
      <c r="I59" s="38"/>
      <c r="J59" s="38"/>
      <c r="K59" s="38"/>
      <c r="L59" s="38"/>
    </row>
    <row r="60" spans="1:12" ht="12.75" customHeight="1" x14ac:dyDescent="0.2">
      <c r="A60" s="34" t="s">
        <v>100</v>
      </c>
      <c r="B60" s="34" t="s">
        <v>101</v>
      </c>
      <c r="C60" s="33" t="s">
        <v>133</v>
      </c>
      <c r="D60" s="33" t="s">
        <v>19</v>
      </c>
      <c r="E60" s="33" t="s">
        <v>19</v>
      </c>
      <c r="F60" s="45">
        <f>'[1]проектная произв'!D49-SUM([1]р1!F49:F52)</f>
        <v>21.495954999999999</v>
      </c>
      <c r="G60" s="38"/>
      <c r="H60" s="38"/>
      <c r="I60" s="38"/>
      <c r="J60" s="38"/>
      <c r="K60" s="38"/>
      <c r="L60" s="38"/>
    </row>
    <row r="61" spans="1:12" ht="12.75" customHeight="1" x14ac:dyDescent="0.2">
      <c r="A61" s="34" t="s">
        <v>102</v>
      </c>
      <c r="B61" s="34" t="s">
        <v>103</v>
      </c>
      <c r="C61" s="33" t="s">
        <v>133</v>
      </c>
      <c r="D61" s="33" t="s">
        <v>19</v>
      </c>
      <c r="E61" s="33" t="s">
        <v>19</v>
      </c>
      <c r="F61" s="45">
        <f>'[1]проектная произв'!D48-[1]р1!F52</f>
        <v>0.4148613333333333</v>
      </c>
      <c r="G61" s="38"/>
      <c r="H61" s="38"/>
      <c r="I61" s="38"/>
      <c r="J61" s="38"/>
      <c r="K61" s="38"/>
      <c r="L61" s="38"/>
    </row>
    <row r="62" spans="1:12" ht="12.75" customHeight="1" x14ac:dyDescent="0.2">
      <c r="A62" s="34" t="s">
        <v>104</v>
      </c>
      <c r="B62" s="31" t="s">
        <v>105</v>
      </c>
      <c r="C62" s="33" t="s">
        <v>133</v>
      </c>
      <c r="D62" s="33" t="s">
        <v>19</v>
      </c>
      <c r="E62" s="33" t="s">
        <v>19</v>
      </c>
      <c r="F62" s="45">
        <f>'[1]проектная произв'!D55-[1]р1!F49</f>
        <v>0.63012768824306464</v>
      </c>
      <c r="G62" s="38"/>
      <c r="H62" s="38"/>
      <c r="I62" s="38"/>
      <c r="J62" s="38"/>
      <c r="K62" s="38"/>
      <c r="L62" s="38"/>
    </row>
    <row r="63" spans="1:12" ht="12.75" customHeight="1" x14ac:dyDescent="0.2">
      <c r="A63" s="34" t="s">
        <v>106</v>
      </c>
      <c r="B63" s="31" t="s">
        <v>107</v>
      </c>
      <c r="C63" s="33" t="s">
        <v>133</v>
      </c>
      <c r="D63" s="33" t="s">
        <v>19</v>
      </c>
      <c r="E63" s="33" t="s">
        <v>19</v>
      </c>
      <c r="F63" s="45">
        <f>'[1]проектная произв'!D56-[1]р1!F50</f>
        <v>0.92840383487450429</v>
      </c>
      <c r="G63" s="38"/>
      <c r="H63" s="38"/>
      <c r="I63" s="38"/>
      <c r="J63" s="38"/>
      <c r="K63" s="38"/>
      <c r="L63" s="38"/>
    </row>
    <row r="64" spans="1:12" ht="12.75" customHeight="1" x14ac:dyDescent="0.2">
      <c r="A64" s="34" t="s">
        <v>108</v>
      </c>
      <c r="B64" s="31" t="s">
        <v>109</v>
      </c>
      <c r="C64" s="33" t="s">
        <v>133</v>
      </c>
      <c r="D64" s="33" t="s">
        <v>19</v>
      </c>
      <c r="E64" s="33" t="s">
        <v>19</v>
      </c>
      <c r="F64" s="45">
        <f>'[1]проектная произв'!D57-[1]р1!F51</f>
        <v>0.16203649405548207</v>
      </c>
      <c r="G64" s="38"/>
      <c r="H64" s="38"/>
      <c r="I64" s="38"/>
      <c r="J64" s="38"/>
      <c r="K64" s="38"/>
      <c r="L64" s="38"/>
    </row>
    <row r="65" spans="1:12" x14ac:dyDescent="0.2">
      <c r="A65" s="39" t="s">
        <v>134</v>
      </c>
      <c r="B65" s="37"/>
      <c r="C65" s="40"/>
      <c r="D65" s="40"/>
      <c r="E65" s="40"/>
      <c r="F65" s="59"/>
      <c r="G65" s="38"/>
      <c r="H65" s="38"/>
      <c r="I65" s="38"/>
      <c r="J65" s="38"/>
      <c r="K65" s="38"/>
      <c r="L65" s="38"/>
    </row>
    <row r="66" spans="1:12" x14ac:dyDescent="0.2">
      <c r="A66" s="41" t="s">
        <v>135</v>
      </c>
      <c r="B66" s="42" t="s">
        <v>136</v>
      </c>
      <c r="C66" s="33" t="s">
        <v>133</v>
      </c>
      <c r="D66" s="33" t="s">
        <v>19</v>
      </c>
      <c r="E66" s="33" t="s">
        <v>19</v>
      </c>
      <c r="F66" s="58">
        <v>0.20042121940663862</v>
      </c>
      <c r="G66" s="38"/>
      <c r="H66" s="38"/>
      <c r="I66" s="38"/>
      <c r="J66" s="38"/>
      <c r="K66" s="38"/>
      <c r="L66" s="38"/>
    </row>
    <row r="67" spans="1:12" x14ac:dyDescent="0.2">
      <c r="A67" s="41" t="s">
        <v>137</v>
      </c>
      <c r="B67" s="42" t="s">
        <v>138</v>
      </c>
      <c r="C67" s="33" t="s">
        <v>133</v>
      </c>
      <c r="D67" s="33" t="s">
        <v>19</v>
      </c>
      <c r="E67" s="33" t="s">
        <v>19</v>
      </c>
      <c r="F67" s="58">
        <v>0.59869025254439578</v>
      </c>
      <c r="G67" s="38"/>
      <c r="H67" s="38"/>
      <c r="I67" s="38"/>
      <c r="J67" s="38"/>
      <c r="K67" s="38"/>
      <c r="L67" s="38"/>
    </row>
    <row r="68" spans="1:12" x14ac:dyDescent="0.2">
      <c r="A68" s="41" t="s">
        <v>139</v>
      </c>
      <c r="B68" s="42" t="s">
        <v>140</v>
      </c>
      <c r="C68" s="33" t="s">
        <v>133</v>
      </c>
      <c r="D68" s="33" t="s">
        <v>19</v>
      </c>
      <c r="E68" s="33" t="s">
        <v>19</v>
      </c>
      <c r="F68" s="58">
        <v>90.450687033709443</v>
      </c>
      <c r="G68" s="38"/>
      <c r="H68" s="38"/>
      <c r="I68" s="38"/>
      <c r="J68" s="38"/>
      <c r="K68" s="38"/>
      <c r="L68" s="38"/>
    </row>
    <row r="69" spans="1:12" x14ac:dyDescent="0.2">
      <c r="A69" s="41" t="s">
        <v>139</v>
      </c>
      <c r="B69" s="42" t="s">
        <v>141</v>
      </c>
      <c r="C69" s="33" t="s">
        <v>133</v>
      </c>
      <c r="D69" s="33" t="s">
        <v>19</v>
      </c>
      <c r="E69" s="33" t="s">
        <v>19</v>
      </c>
      <c r="F69" s="58">
        <v>0.1568981572727868</v>
      </c>
      <c r="G69" s="38"/>
      <c r="H69" s="38"/>
      <c r="I69" s="38"/>
      <c r="J69" s="38"/>
      <c r="K69" s="38"/>
      <c r="L69" s="38"/>
    </row>
    <row r="70" spans="1:12" x14ac:dyDescent="0.2">
      <c r="A70" s="41" t="s">
        <v>139</v>
      </c>
      <c r="B70" s="42" t="s">
        <v>142</v>
      </c>
      <c r="C70" s="33" t="s">
        <v>133</v>
      </c>
      <c r="D70" s="33" t="s">
        <v>19</v>
      </c>
      <c r="E70" s="33" t="s">
        <v>19</v>
      </c>
      <c r="F70" s="58">
        <v>0.78217293216666584</v>
      </c>
      <c r="G70" s="38"/>
      <c r="H70" s="38"/>
      <c r="I70" s="38"/>
      <c r="J70" s="38"/>
      <c r="K70" s="38"/>
      <c r="L70" s="38"/>
    </row>
    <row r="71" spans="1:12" x14ac:dyDescent="0.2">
      <c r="A71" s="41" t="s">
        <v>139</v>
      </c>
      <c r="B71" s="42" t="s">
        <v>143</v>
      </c>
      <c r="C71" s="33" t="s">
        <v>133</v>
      </c>
      <c r="D71" s="33" t="s">
        <v>19</v>
      </c>
      <c r="E71" s="33" t="s">
        <v>19</v>
      </c>
      <c r="F71" s="58">
        <v>3.8222832275838163</v>
      </c>
      <c r="G71" s="38"/>
      <c r="H71" s="38"/>
      <c r="I71" s="38"/>
      <c r="J71" s="38"/>
      <c r="K71" s="38"/>
      <c r="L71" s="38"/>
    </row>
    <row r="72" spans="1:12" x14ac:dyDescent="0.2">
      <c r="A72" s="41" t="s">
        <v>139</v>
      </c>
      <c r="B72" s="42" t="s">
        <v>144</v>
      </c>
      <c r="C72" s="33" t="s">
        <v>133</v>
      </c>
      <c r="D72" s="33" t="s">
        <v>19</v>
      </c>
      <c r="E72" s="33" t="s">
        <v>19</v>
      </c>
      <c r="F72" s="58">
        <v>7.6984103587116151</v>
      </c>
      <c r="G72" s="38"/>
      <c r="H72" s="38"/>
      <c r="I72" s="38"/>
      <c r="J72" s="38"/>
      <c r="K72" s="38"/>
      <c r="L72" s="38"/>
    </row>
    <row r="73" spans="1:12" x14ac:dyDescent="0.2">
      <c r="A73" s="41" t="s">
        <v>139</v>
      </c>
      <c r="B73" s="42" t="s">
        <v>145</v>
      </c>
      <c r="C73" s="33" t="s">
        <v>133</v>
      </c>
      <c r="D73" s="33" t="s">
        <v>19</v>
      </c>
      <c r="E73" s="33" t="s">
        <v>19</v>
      </c>
      <c r="F73" s="58">
        <v>0.73550952816570636</v>
      </c>
      <c r="G73" s="38"/>
      <c r="H73" s="38"/>
      <c r="I73" s="38"/>
      <c r="J73" s="38"/>
      <c r="K73" s="38"/>
      <c r="L73" s="38"/>
    </row>
    <row r="74" spans="1:12" x14ac:dyDescent="0.2">
      <c r="A74" s="41" t="s">
        <v>139</v>
      </c>
      <c r="B74" s="42" t="s">
        <v>146</v>
      </c>
      <c r="C74" s="33" t="s">
        <v>133</v>
      </c>
      <c r="D74" s="33" t="s">
        <v>19</v>
      </c>
      <c r="E74" s="33" t="s">
        <v>19</v>
      </c>
      <c r="F74" s="58">
        <v>0.36574477692603741</v>
      </c>
      <c r="G74" s="38"/>
      <c r="H74" s="38"/>
      <c r="I74" s="38"/>
      <c r="J74" s="38"/>
      <c r="K74" s="38"/>
      <c r="L74" s="38"/>
    </row>
    <row r="75" spans="1:12" x14ac:dyDescent="0.2">
      <c r="A75" s="41" t="s">
        <v>139</v>
      </c>
      <c r="B75" s="42" t="s">
        <v>147</v>
      </c>
      <c r="C75" s="33" t="s">
        <v>133</v>
      </c>
      <c r="D75" s="33" t="s">
        <v>19</v>
      </c>
      <c r="E75" s="33" t="s">
        <v>19</v>
      </c>
      <c r="F75" s="58">
        <v>0.89569032112234115</v>
      </c>
      <c r="G75" s="38"/>
      <c r="H75" s="38"/>
      <c r="I75" s="38"/>
      <c r="J75" s="38"/>
      <c r="K75" s="38"/>
      <c r="L75" s="38"/>
    </row>
    <row r="76" spans="1:12" x14ac:dyDescent="0.2">
      <c r="A76" s="41" t="s">
        <v>139</v>
      </c>
      <c r="B76" s="42" t="s">
        <v>148</v>
      </c>
      <c r="C76" s="33" t="s">
        <v>133</v>
      </c>
      <c r="D76" s="33" t="s">
        <v>19</v>
      </c>
      <c r="E76" s="33" t="s">
        <v>19</v>
      </c>
      <c r="F76" s="58">
        <v>2.0802713613614046</v>
      </c>
      <c r="G76" s="38"/>
      <c r="H76" s="38"/>
      <c r="I76" s="38"/>
      <c r="J76" s="38"/>
      <c r="K76" s="38"/>
      <c r="L76" s="38"/>
    </row>
    <row r="77" spans="1:12" x14ac:dyDescent="0.2">
      <c r="A77" s="41" t="s">
        <v>149</v>
      </c>
      <c r="B77" s="43" t="s">
        <v>150</v>
      </c>
      <c r="C77" s="33" t="s">
        <v>133</v>
      </c>
      <c r="D77" s="33" t="s">
        <v>19</v>
      </c>
      <c r="E77" s="33" t="s">
        <v>19</v>
      </c>
      <c r="F77" s="58">
        <v>0.84537729685919716</v>
      </c>
      <c r="G77" s="38"/>
      <c r="H77" s="38"/>
      <c r="I77" s="38"/>
      <c r="J77" s="38"/>
      <c r="K77" s="38"/>
      <c r="L77" s="38"/>
    </row>
    <row r="78" spans="1:12" x14ac:dyDescent="0.2">
      <c r="A78" s="41" t="s">
        <v>151</v>
      </c>
      <c r="B78" s="43" t="s">
        <v>152</v>
      </c>
      <c r="C78" s="33" t="s">
        <v>133</v>
      </c>
      <c r="D78" s="33" t="s">
        <v>19</v>
      </c>
      <c r="E78" s="33" t="s">
        <v>19</v>
      </c>
      <c r="F78" s="58">
        <v>8.7074985855519635E-2</v>
      </c>
      <c r="G78" s="38"/>
      <c r="H78" s="38"/>
      <c r="I78" s="38"/>
      <c r="J78" s="38"/>
      <c r="K78" s="38"/>
      <c r="L78" s="38"/>
    </row>
    <row r="79" spans="1:12" x14ac:dyDescent="0.2">
      <c r="A79" s="41" t="s">
        <v>151</v>
      </c>
      <c r="B79" s="43" t="s">
        <v>153</v>
      </c>
      <c r="C79" s="33" t="s">
        <v>133</v>
      </c>
      <c r="D79" s="33" t="s">
        <v>19</v>
      </c>
      <c r="E79" s="33" t="s">
        <v>19</v>
      </c>
      <c r="F79" s="58">
        <v>0.51458312310940757</v>
      </c>
      <c r="G79" s="38"/>
      <c r="H79" s="38"/>
      <c r="I79" s="38"/>
      <c r="J79" s="38"/>
      <c r="K79" s="38"/>
      <c r="L79" s="38"/>
    </row>
    <row r="80" spans="1:12" x14ac:dyDescent="0.2">
      <c r="A80" s="41" t="s">
        <v>151</v>
      </c>
      <c r="B80" s="43" t="s">
        <v>154</v>
      </c>
      <c r="C80" s="33" t="s">
        <v>133</v>
      </c>
      <c r="D80" s="33" t="s">
        <v>19</v>
      </c>
      <c r="E80" s="33" t="s">
        <v>19</v>
      </c>
      <c r="F80" s="58">
        <v>0.42434831039027832</v>
      </c>
      <c r="G80" s="38"/>
      <c r="H80" s="38"/>
      <c r="I80" s="38"/>
      <c r="J80" s="38"/>
      <c r="K80" s="38"/>
      <c r="L80" s="38"/>
    </row>
    <row r="81" spans="1:12" x14ac:dyDescent="0.2">
      <c r="A81" s="41" t="s">
        <v>151</v>
      </c>
      <c r="B81" s="43" t="s">
        <v>155</v>
      </c>
      <c r="C81" s="33" t="s">
        <v>133</v>
      </c>
      <c r="D81" s="33" t="s">
        <v>19</v>
      </c>
      <c r="E81" s="33" t="s">
        <v>19</v>
      </c>
      <c r="F81" s="58">
        <v>0.18292290429437535</v>
      </c>
      <c r="G81" s="38"/>
      <c r="H81" s="38"/>
      <c r="I81" s="38"/>
      <c r="J81" s="38"/>
      <c r="K81" s="38"/>
      <c r="L81" s="38"/>
    </row>
    <row r="82" spans="1:12" x14ac:dyDescent="0.2">
      <c r="A82" s="63" t="s">
        <v>110</v>
      </c>
      <c r="B82" s="63"/>
      <c r="C82" s="63"/>
      <c r="D82" s="63"/>
      <c r="E82" s="63"/>
      <c r="F82" s="63"/>
      <c r="G82" s="64"/>
      <c r="H82" s="64"/>
      <c r="I82" s="64"/>
    </row>
  </sheetData>
  <mergeCells count="4">
    <mergeCell ref="A6:F6"/>
    <mergeCell ref="A7:F7"/>
    <mergeCell ref="A8:F8"/>
    <mergeCell ref="A82:I82"/>
  </mergeCells>
  <pageMargins left="0.59055118110236227" right="0.39370078740157483" top="0.39370078740157483" bottom="0.39370078740157483" header="0.19685039370078741" footer="0.19685039370078741"/>
  <pageSetup paperSize="9" scale="63" fitToHeight="2" orientation="landscape" r:id="rId1"/>
  <colBreaks count="1" manualBreakCount="1">
    <brk id="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view="pageBreakPreview" topLeftCell="A43" zoomScale="86" zoomScaleNormal="100" zoomScaleSheetLayoutView="86" workbookViewId="0">
      <selection activeCell="A65" sqref="A65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3" style="3" customWidth="1"/>
    <col min="4" max="6" width="31.7109375" style="3" customWidth="1"/>
    <col min="7" max="7" width="9.140625" style="3" customWidth="1"/>
    <col min="8" max="16384" width="9.140625" style="3"/>
  </cols>
  <sheetData>
    <row r="1" spans="1:13" x14ac:dyDescent="0.2">
      <c r="A1" s="1"/>
      <c r="B1" s="1"/>
      <c r="C1" s="1"/>
      <c r="D1" s="1"/>
      <c r="E1" s="1"/>
      <c r="F1" s="2" t="s">
        <v>0</v>
      </c>
    </row>
    <row r="2" spans="1:13" ht="18" x14ac:dyDescent="0.25">
      <c r="A2" s="1"/>
      <c r="B2" s="1"/>
      <c r="C2" s="1"/>
      <c r="D2" s="1"/>
      <c r="E2" s="1"/>
      <c r="F2" s="2" t="s">
        <v>1</v>
      </c>
      <c r="G2" s="4"/>
    </row>
    <row r="3" spans="1:13" x14ac:dyDescent="0.2">
      <c r="A3" s="1"/>
      <c r="B3" s="1"/>
      <c r="C3" s="1"/>
      <c r="D3" s="1"/>
      <c r="E3" s="1"/>
      <c r="F3" s="2" t="s">
        <v>2</v>
      </c>
    </row>
    <row r="4" spans="1:13" ht="15.75" x14ac:dyDescent="0.25">
      <c r="A4" s="5"/>
      <c r="B4" s="5"/>
      <c r="C4" s="5"/>
      <c r="D4" s="5"/>
      <c r="E4" s="5"/>
      <c r="F4" s="2"/>
    </row>
    <row r="5" spans="1:13" ht="15.75" x14ac:dyDescent="0.25">
      <c r="A5" s="5"/>
      <c r="B5" s="5"/>
      <c r="C5" s="5"/>
      <c r="D5" s="5"/>
      <c r="E5" s="5"/>
      <c r="F5" s="6" t="s">
        <v>3</v>
      </c>
    </row>
    <row r="6" spans="1:13" s="7" customFormat="1" ht="15.75" customHeight="1" x14ac:dyDescent="0.25">
      <c r="A6" s="60" t="s">
        <v>4</v>
      </c>
      <c r="B6" s="60"/>
      <c r="C6" s="60"/>
      <c r="D6" s="60"/>
      <c r="E6" s="60"/>
      <c r="F6" s="60"/>
    </row>
    <row r="7" spans="1:13" s="7" customFormat="1" ht="15.75" customHeight="1" x14ac:dyDescent="0.25">
      <c r="A7" s="61" t="s">
        <v>133</v>
      </c>
      <c r="B7" s="61"/>
      <c r="C7" s="61"/>
      <c r="D7" s="61"/>
      <c r="E7" s="61"/>
      <c r="F7" s="61"/>
      <c r="G7" s="48"/>
      <c r="H7" s="48"/>
      <c r="I7" s="48"/>
      <c r="J7" s="48"/>
      <c r="K7" s="48"/>
      <c r="L7" s="47"/>
      <c r="M7" s="47"/>
    </row>
    <row r="8" spans="1:13" s="8" customFormat="1" ht="11.1" customHeight="1" x14ac:dyDescent="0.2">
      <c r="A8" s="62" t="s">
        <v>5</v>
      </c>
      <c r="B8" s="62"/>
      <c r="C8" s="62"/>
      <c r="D8" s="62"/>
      <c r="E8" s="62"/>
      <c r="F8" s="62"/>
      <c r="G8" s="16"/>
      <c r="H8" s="16"/>
      <c r="I8" s="16"/>
      <c r="J8" s="16"/>
      <c r="K8" s="16"/>
      <c r="L8" s="52"/>
      <c r="M8" s="52"/>
    </row>
    <row r="9" spans="1:13" s="9" customFormat="1" ht="15.75" customHeight="1" x14ac:dyDescent="0.25">
      <c r="B9" s="10" t="s">
        <v>6</v>
      </c>
      <c r="C9" s="11" t="s">
        <v>127</v>
      </c>
      <c r="D9" s="12" t="s">
        <v>8</v>
      </c>
      <c r="F9" s="12"/>
      <c r="G9" s="53"/>
      <c r="H9" s="13"/>
      <c r="I9" s="13"/>
      <c r="J9" s="14"/>
      <c r="K9" s="12"/>
      <c r="L9" s="53"/>
      <c r="M9" s="53"/>
    </row>
    <row r="10" spans="1:13" s="18" customFormat="1" ht="11.1" customHeight="1" x14ac:dyDescent="0.25">
      <c r="A10" s="15"/>
      <c r="B10" s="16"/>
      <c r="C10" s="17" t="s">
        <v>9</v>
      </c>
      <c r="D10" s="7"/>
      <c r="F10" s="19"/>
      <c r="G10" s="19"/>
      <c r="H10" s="16"/>
      <c r="I10" s="16"/>
      <c r="J10" s="20"/>
      <c r="K10" s="19"/>
      <c r="L10" s="54"/>
      <c r="M10" s="54"/>
    </row>
    <row r="11" spans="1:13" s="23" customFormat="1" ht="15.75" customHeight="1" x14ac:dyDescent="0.25">
      <c r="A11" s="21"/>
      <c r="B11" s="16"/>
      <c r="C11" s="22" t="s">
        <v>128</v>
      </c>
      <c r="D11" s="7"/>
      <c r="F11" s="24"/>
      <c r="G11" s="54"/>
      <c r="H11" s="54"/>
      <c r="I11" s="54"/>
      <c r="J11" s="20"/>
      <c r="K11" s="55"/>
      <c r="L11" s="56"/>
      <c r="M11" s="56"/>
    </row>
    <row r="12" spans="1:13" s="18" customFormat="1" ht="11.1" customHeight="1" x14ac:dyDescent="0.2">
      <c r="A12" s="17"/>
      <c r="B12" s="19"/>
      <c r="C12" s="27" t="s">
        <v>11</v>
      </c>
      <c r="D12" s="8"/>
      <c r="F12" s="19"/>
      <c r="G12" s="54"/>
      <c r="H12" s="54"/>
      <c r="I12" s="54"/>
      <c r="J12" s="20"/>
      <c r="K12" s="55"/>
      <c r="L12" s="54"/>
      <c r="M12" s="54"/>
    </row>
    <row r="13" spans="1:13" ht="15.75" x14ac:dyDescent="0.25">
      <c r="A13" s="5"/>
      <c r="B13" s="5"/>
      <c r="C13" s="5"/>
      <c r="D13" s="5"/>
      <c r="E13" s="5"/>
      <c r="F13" s="5"/>
      <c r="G13" s="38"/>
      <c r="H13" s="38"/>
      <c r="I13" s="38"/>
      <c r="J13" s="38"/>
      <c r="K13" s="38"/>
      <c r="L13" s="38"/>
      <c r="M13" s="38"/>
    </row>
    <row r="14" spans="1:13" s="29" customFormat="1" ht="38.25" x14ac:dyDescent="0.2">
      <c r="A14" s="28" t="s">
        <v>12</v>
      </c>
      <c r="B14" s="28" t="s">
        <v>13</v>
      </c>
      <c r="C14" s="28" t="s">
        <v>14</v>
      </c>
      <c r="D14" s="28" t="s">
        <v>15</v>
      </c>
      <c r="E14" s="28" t="s">
        <v>16</v>
      </c>
      <c r="F14" s="50" t="s">
        <v>17</v>
      </c>
      <c r="G14" s="57"/>
      <c r="H14" s="57"/>
      <c r="I14" s="57"/>
      <c r="J14" s="57"/>
      <c r="K14" s="57"/>
      <c r="L14" s="57"/>
      <c r="M14" s="57"/>
    </row>
    <row r="15" spans="1:13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51">
        <v>6</v>
      </c>
      <c r="G15" s="38"/>
      <c r="H15" s="38"/>
      <c r="I15" s="38"/>
      <c r="J15" s="38"/>
      <c r="K15" s="38"/>
      <c r="L15" s="38"/>
      <c r="M15" s="38"/>
    </row>
    <row r="16" spans="1:13" x14ac:dyDescent="0.2">
      <c r="A16" s="44" t="s">
        <v>156</v>
      </c>
      <c r="B16" s="30"/>
      <c r="C16" s="30"/>
      <c r="D16" s="30"/>
      <c r="E16" s="30"/>
      <c r="F16" s="51"/>
      <c r="G16" s="38"/>
      <c r="H16" s="38"/>
      <c r="I16" s="38"/>
      <c r="J16" s="38"/>
      <c r="K16" s="38"/>
      <c r="L16" s="38"/>
      <c r="M16" s="38"/>
    </row>
    <row r="17" spans="1:13" x14ac:dyDescent="0.2">
      <c r="A17" s="31" t="s">
        <v>18</v>
      </c>
      <c r="B17" s="32"/>
      <c r="C17" s="33" t="s">
        <v>133</v>
      </c>
      <c r="D17" s="33" t="s">
        <v>19</v>
      </c>
      <c r="E17" s="33" t="s">
        <v>19</v>
      </c>
      <c r="F17" s="45">
        <f>(920+710+1200+960+510+1200)/12-[1]р10!F70</f>
        <v>303.33941133333332</v>
      </c>
      <c r="G17" s="49"/>
      <c r="H17" s="38"/>
      <c r="I17" s="38"/>
      <c r="J17" s="38"/>
      <c r="K17" s="38"/>
      <c r="L17" s="38"/>
      <c r="M17" s="38"/>
    </row>
    <row r="18" spans="1:13" x14ac:dyDescent="0.2">
      <c r="A18" s="34" t="s">
        <v>20</v>
      </c>
      <c r="B18" s="34" t="s">
        <v>21</v>
      </c>
      <c r="C18" s="33" t="s">
        <v>133</v>
      </c>
      <c r="D18" s="33" t="s">
        <v>19</v>
      </c>
      <c r="E18" s="33" t="s">
        <v>19</v>
      </c>
      <c r="F18" s="45">
        <f>'[1]проектная произв'!D4-[1]р10!F21</f>
        <v>0.78174399999999999</v>
      </c>
      <c r="G18" s="38"/>
      <c r="H18" s="38"/>
      <c r="I18" s="38"/>
      <c r="J18" s="38"/>
      <c r="K18" s="38"/>
      <c r="L18" s="38"/>
      <c r="M18" s="38"/>
    </row>
    <row r="19" spans="1:13" x14ac:dyDescent="0.2">
      <c r="A19" s="34" t="s">
        <v>20</v>
      </c>
      <c r="B19" s="34" t="s">
        <v>22</v>
      </c>
      <c r="C19" s="33" t="s">
        <v>133</v>
      </c>
      <c r="D19" s="33" t="s">
        <v>19</v>
      </c>
      <c r="E19" s="33" t="s">
        <v>19</v>
      </c>
      <c r="F19" s="45">
        <f>'[1]проектная произв'!D5-[1]р10!F22</f>
        <v>3.682266666666667E-2</v>
      </c>
      <c r="G19" s="38"/>
      <c r="H19" s="38"/>
      <c r="I19" s="38"/>
      <c r="J19" s="38"/>
      <c r="K19" s="38"/>
      <c r="L19" s="38"/>
      <c r="M19" s="38"/>
    </row>
    <row r="20" spans="1:13" x14ac:dyDescent="0.2">
      <c r="A20" s="34" t="s">
        <v>20</v>
      </c>
      <c r="B20" s="34" t="s">
        <v>23</v>
      </c>
      <c r="C20" s="33" t="s">
        <v>133</v>
      </c>
      <c r="D20" s="33" t="s">
        <v>19</v>
      </c>
      <c r="E20" s="33" t="s">
        <v>19</v>
      </c>
      <c r="F20" s="45">
        <f>'[1]проектная произв'!D6-[1]р10!F23</f>
        <v>0.22680766666666663</v>
      </c>
      <c r="G20" s="38"/>
      <c r="H20" s="38"/>
      <c r="I20" s="38"/>
      <c r="J20" s="38"/>
      <c r="K20" s="38"/>
      <c r="L20" s="38"/>
      <c r="M20" s="38"/>
    </row>
    <row r="21" spans="1:13" x14ac:dyDescent="0.2">
      <c r="A21" s="34" t="s">
        <v>24</v>
      </c>
      <c r="B21" s="34" t="s">
        <v>25</v>
      </c>
      <c r="C21" s="33" t="s">
        <v>133</v>
      </c>
      <c r="D21" s="33" t="s">
        <v>19</v>
      </c>
      <c r="E21" s="33" t="s">
        <v>19</v>
      </c>
      <c r="F21" s="45">
        <f>'[1]проектная произв'!D8+'[1]проектная произв'!D68-[1]р10!F24</f>
        <v>4.4146730000000005</v>
      </c>
      <c r="G21" s="38"/>
      <c r="H21" s="38"/>
      <c r="I21" s="38"/>
      <c r="J21" s="38"/>
      <c r="K21" s="38"/>
      <c r="L21" s="38"/>
      <c r="M21" s="38"/>
    </row>
    <row r="22" spans="1:13" x14ac:dyDescent="0.2">
      <c r="A22" s="34" t="s">
        <v>26</v>
      </c>
      <c r="B22" s="34" t="s">
        <v>27</v>
      </c>
      <c r="C22" s="33" t="s">
        <v>133</v>
      </c>
      <c r="D22" s="33" t="s">
        <v>19</v>
      </c>
      <c r="E22" s="33" t="s">
        <v>19</v>
      </c>
      <c r="F22" s="45">
        <f>'[1]проектная произв'!D12-[1]р10!F26</f>
        <v>1.2199966666666666</v>
      </c>
      <c r="G22" s="38"/>
      <c r="H22" s="38"/>
      <c r="I22" s="38"/>
      <c r="J22" s="38"/>
      <c r="K22" s="38"/>
      <c r="L22" s="38"/>
      <c r="M22" s="38"/>
    </row>
    <row r="23" spans="1:13" x14ac:dyDescent="0.2">
      <c r="A23" s="34" t="s">
        <v>28</v>
      </c>
      <c r="B23" s="34" t="s">
        <v>29</v>
      </c>
      <c r="C23" s="33" t="s">
        <v>133</v>
      </c>
      <c r="D23" s="33" t="s">
        <v>19</v>
      </c>
      <c r="E23" s="33" t="s">
        <v>19</v>
      </c>
      <c r="F23" s="45">
        <f>'[1]проектная произв'!D14-[1]р10!F31</f>
        <v>4.0984656666666668</v>
      </c>
      <c r="G23" s="38"/>
      <c r="H23" s="38"/>
      <c r="I23" s="38"/>
      <c r="J23" s="38"/>
      <c r="K23" s="38"/>
      <c r="L23" s="38"/>
      <c r="M23" s="38"/>
    </row>
    <row r="24" spans="1:13" x14ac:dyDescent="0.2">
      <c r="A24" s="34" t="s">
        <v>30</v>
      </c>
      <c r="B24" s="34" t="s">
        <v>31</v>
      </c>
      <c r="C24" s="33" t="s">
        <v>133</v>
      </c>
      <c r="D24" s="33" t="s">
        <v>19</v>
      </c>
      <c r="E24" s="33" t="s">
        <v>19</v>
      </c>
      <c r="F24" s="45">
        <f>'[1]проектная произв'!D16+'[1]проектная произв'!D64-[1]р10!F33</f>
        <v>44.475626333333338</v>
      </c>
      <c r="G24" s="38"/>
      <c r="H24" s="38"/>
      <c r="I24" s="38"/>
      <c r="J24" s="38"/>
      <c r="K24" s="38"/>
      <c r="L24" s="38"/>
      <c r="M24" s="38"/>
    </row>
    <row r="25" spans="1:13" x14ac:dyDescent="0.2">
      <c r="A25" s="34" t="s">
        <v>32</v>
      </c>
      <c r="B25" s="34" t="s">
        <v>33</v>
      </c>
      <c r="C25" s="33" t="s">
        <v>133</v>
      </c>
      <c r="D25" s="33" t="s">
        <v>19</v>
      </c>
      <c r="E25" s="33" t="s">
        <v>19</v>
      </c>
      <c r="F25" s="45">
        <f>'[1]проектная произв'!D17-[1]р10!F32</f>
        <v>0.12798766666666667</v>
      </c>
      <c r="G25" s="38"/>
      <c r="H25" s="38"/>
      <c r="I25" s="38"/>
      <c r="J25" s="38"/>
      <c r="K25" s="38"/>
      <c r="L25" s="38"/>
      <c r="M25" s="38"/>
    </row>
    <row r="26" spans="1:13" x14ac:dyDescent="0.2">
      <c r="A26" s="34" t="s">
        <v>34</v>
      </c>
      <c r="B26" s="34" t="s">
        <v>35</v>
      </c>
      <c r="C26" s="33" t="s">
        <v>133</v>
      </c>
      <c r="D26" s="33" t="s">
        <v>19</v>
      </c>
      <c r="E26" s="33" t="s">
        <v>19</v>
      </c>
      <c r="F26" s="45">
        <f>'[1]проектная произв'!D18-[1]р10!F34-[1]р10!F35</f>
        <v>1.5514213333333331</v>
      </c>
      <c r="G26" s="38"/>
      <c r="H26" s="38"/>
      <c r="I26" s="38"/>
      <c r="J26" s="38"/>
      <c r="K26" s="38"/>
      <c r="L26" s="38"/>
      <c r="M26" s="38"/>
    </row>
    <row r="27" spans="1:13" x14ac:dyDescent="0.2">
      <c r="A27" s="34" t="s">
        <v>36</v>
      </c>
      <c r="B27" s="34" t="s">
        <v>37</v>
      </c>
      <c r="C27" s="33" t="s">
        <v>133</v>
      </c>
      <c r="D27" s="33" t="s">
        <v>19</v>
      </c>
      <c r="E27" s="33" t="s">
        <v>19</v>
      </c>
      <c r="F27" s="45">
        <f>'[1]проектная произв'!D19-[1]р10!F34</f>
        <v>1.4245376666666667</v>
      </c>
      <c r="G27" s="38"/>
      <c r="H27" s="38"/>
      <c r="I27" s="38"/>
      <c r="J27" s="38"/>
      <c r="K27" s="38"/>
      <c r="L27" s="38"/>
      <c r="M27" s="38"/>
    </row>
    <row r="28" spans="1:13" x14ac:dyDescent="0.2">
      <c r="A28" s="34" t="s">
        <v>38</v>
      </c>
      <c r="B28" s="34" t="s">
        <v>39</v>
      </c>
      <c r="C28" s="33" t="s">
        <v>133</v>
      </c>
      <c r="D28" s="33" t="s">
        <v>19</v>
      </c>
      <c r="E28" s="33" t="s">
        <v>19</v>
      </c>
      <c r="F28" s="45">
        <f>'[1]проектная произв'!D20-[1]р10!F35</f>
        <v>0.17688366666666669</v>
      </c>
      <c r="G28" s="38"/>
      <c r="H28" s="38"/>
      <c r="I28" s="38"/>
      <c r="J28" s="38"/>
      <c r="K28" s="38"/>
      <c r="L28" s="38"/>
      <c r="M28" s="38"/>
    </row>
    <row r="29" spans="1:13" x14ac:dyDescent="0.2">
      <c r="A29" s="34" t="s">
        <v>40</v>
      </c>
      <c r="B29" s="34" t="s">
        <v>41</v>
      </c>
      <c r="C29" s="33" t="s">
        <v>133</v>
      </c>
      <c r="D29" s="33" t="s">
        <v>19</v>
      </c>
      <c r="E29" s="33" t="s">
        <v>19</v>
      </c>
      <c r="F29" s="45">
        <f>'[1]проектная произв'!D21-[1]р10!F36</f>
        <v>8.1089036666666665</v>
      </c>
      <c r="G29" s="38"/>
      <c r="H29" s="38"/>
      <c r="I29" s="38"/>
      <c r="J29" s="38"/>
      <c r="K29" s="38"/>
      <c r="L29" s="38"/>
      <c r="M29" s="38"/>
    </row>
    <row r="30" spans="1:13" x14ac:dyDescent="0.2">
      <c r="A30" s="34" t="s">
        <v>42</v>
      </c>
      <c r="B30" s="34" t="s">
        <v>43</v>
      </c>
      <c r="C30" s="33" t="s">
        <v>133</v>
      </c>
      <c r="D30" s="33" t="s">
        <v>19</v>
      </c>
      <c r="E30" s="33" t="s">
        <v>19</v>
      </c>
      <c r="F30" s="45">
        <f>'[1]проектная произв'!D23-[1]р10!F41</f>
        <v>8.3486000000000005E-2</v>
      </c>
      <c r="G30" s="38"/>
      <c r="H30" s="38"/>
      <c r="I30" s="38"/>
      <c r="J30" s="38"/>
      <c r="K30" s="38"/>
      <c r="L30" s="38"/>
      <c r="M30" s="38"/>
    </row>
    <row r="31" spans="1:13" x14ac:dyDescent="0.2">
      <c r="A31" s="34" t="s">
        <v>44</v>
      </c>
      <c r="B31" s="34" t="s">
        <v>45</v>
      </c>
      <c r="C31" s="33" t="s">
        <v>133</v>
      </c>
      <c r="D31" s="33" t="s">
        <v>19</v>
      </c>
      <c r="E31" s="33" t="s">
        <v>19</v>
      </c>
      <c r="F31" s="45">
        <f>'[1]проектная произв'!D26-[1]р10!F39</f>
        <v>13.177727666666669</v>
      </c>
      <c r="G31" s="38"/>
      <c r="H31" s="38"/>
      <c r="I31" s="38"/>
      <c r="J31" s="38"/>
      <c r="K31" s="38"/>
      <c r="L31" s="38"/>
      <c r="M31" s="38"/>
    </row>
    <row r="32" spans="1:13" x14ac:dyDescent="0.2">
      <c r="A32" s="34" t="s">
        <v>46</v>
      </c>
      <c r="B32" s="34" t="s">
        <v>47</v>
      </c>
      <c r="C32" s="33" t="s">
        <v>133</v>
      </c>
      <c r="D32" s="33" t="s">
        <v>19</v>
      </c>
      <c r="E32" s="33" t="s">
        <v>19</v>
      </c>
      <c r="F32" s="45">
        <v>0</v>
      </c>
      <c r="G32" s="38"/>
      <c r="H32" s="38"/>
      <c r="I32" s="38"/>
      <c r="J32" s="38"/>
      <c r="K32" s="38"/>
      <c r="L32" s="38"/>
      <c r="M32" s="38"/>
    </row>
    <row r="33" spans="1:13" x14ac:dyDescent="0.2">
      <c r="A33" s="34" t="s">
        <v>48</v>
      </c>
      <c r="B33" s="34" t="s">
        <v>49</v>
      </c>
      <c r="C33" s="33" t="s">
        <v>133</v>
      </c>
      <c r="D33" s="33" t="s">
        <v>19</v>
      </c>
      <c r="E33" s="33" t="s">
        <v>19</v>
      </c>
      <c r="F33" s="45">
        <f>'[1]проектная произв'!D29-[1]р10!F40</f>
        <v>14.566024666666666</v>
      </c>
      <c r="G33" s="38"/>
      <c r="H33" s="38"/>
      <c r="I33" s="38"/>
      <c r="J33" s="38"/>
      <c r="K33" s="38"/>
      <c r="L33" s="38"/>
      <c r="M33" s="38"/>
    </row>
    <row r="34" spans="1:13" x14ac:dyDescent="0.2">
      <c r="A34" s="34" t="s">
        <v>50</v>
      </c>
      <c r="B34" s="34" t="s">
        <v>51</v>
      </c>
      <c r="C34" s="33" t="s">
        <v>133</v>
      </c>
      <c r="D34" s="33" t="s">
        <v>19</v>
      </c>
      <c r="E34" s="33" t="s">
        <v>19</v>
      </c>
      <c r="F34" s="45">
        <f>'[1]проектная произв'!D30-[1]р10!F40</f>
        <v>0.44102466666666668</v>
      </c>
      <c r="G34" s="38"/>
      <c r="H34" s="38"/>
      <c r="I34" s="38"/>
      <c r="J34" s="38"/>
      <c r="K34" s="38"/>
      <c r="L34" s="38"/>
      <c r="M34" s="38"/>
    </row>
    <row r="35" spans="1:13" x14ac:dyDescent="0.2">
      <c r="A35" s="34" t="s">
        <v>50</v>
      </c>
      <c r="B35" s="34" t="s">
        <v>52</v>
      </c>
      <c r="C35" s="33" t="s">
        <v>133</v>
      </c>
      <c r="D35" s="33" t="s">
        <v>19</v>
      </c>
      <c r="E35" s="33" t="s">
        <v>19</v>
      </c>
      <c r="F35" s="45">
        <f>'[1]проектная произв'!D31-[1]р10!F37</f>
        <v>13.518905999999999</v>
      </c>
      <c r="G35" s="38"/>
      <c r="H35" s="38"/>
      <c r="I35" s="38"/>
      <c r="J35" s="38"/>
      <c r="K35" s="38"/>
      <c r="L35" s="38"/>
      <c r="M35" s="38"/>
    </row>
    <row r="36" spans="1:13" x14ac:dyDescent="0.2">
      <c r="A36" s="34" t="s">
        <v>53</v>
      </c>
      <c r="B36" s="34" t="s">
        <v>54</v>
      </c>
      <c r="C36" s="33" t="s">
        <v>133</v>
      </c>
      <c r="D36" s="33" t="s">
        <v>19</v>
      </c>
      <c r="E36" s="33" t="s">
        <v>19</v>
      </c>
      <c r="F36" s="45">
        <f>'[1]проектная произв'!D32-[1]р10!F37</f>
        <v>0.49807266666666661</v>
      </c>
      <c r="G36" s="38"/>
      <c r="H36" s="38"/>
      <c r="I36" s="38"/>
      <c r="J36" s="38"/>
      <c r="K36" s="38"/>
      <c r="L36" s="38"/>
      <c r="M36" s="38"/>
    </row>
    <row r="37" spans="1:13" x14ac:dyDescent="0.2">
      <c r="A37" s="34" t="s">
        <v>55</v>
      </c>
      <c r="B37" s="34" t="s">
        <v>56</v>
      </c>
      <c r="C37" s="33" t="s">
        <v>133</v>
      </c>
      <c r="D37" s="33" t="s">
        <v>19</v>
      </c>
      <c r="E37" s="33" t="s">
        <v>19</v>
      </c>
      <c r="F37" s="45">
        <f>'[1]проектная произв'!D33-[1]р10!F27-[1]р10!F28-[1]р10!F29-[1]р10!F30</f>
        <v>9.1754483333333354</v>
      </c>
      <c r="G37" s="38"/>
      <c r="H37" s="38"/>
      <c r="I37" s="38"/>
      <c r="J37" s="38"/>
      <c r="K37" s="38"/>
      <c r="L37" s="38"/>
      <c r="M37" s="38"/>
    </row>
    <row r="38" spans="1:13" x14ac:dyDescent="0.2">
      <c r="A38" s="34" t="s">
        <v>57</v>
      </c>
      <c r="B38" s="34" t="s">
        <v>58</v>
      </c>
      <c r="C38" s="33" t="s">
        <v>133</v>
      </c>
      <c r="D38" s="33" t="s">
        <v>19</v>
      </c>
      <c r="E38" s="33" t="s">
        <v>19</v>
      </c>
      <c r="F38" s="45">
        <f>'[1]проектная произв'!D34-[1]р10!F27</f>
        <v>0.52896700000000008</v>
      </c>
      <c r="G38" s="38"/>
      <c r="H38" s="38"/>
      <c r="I38" s="38"/>
      <c r="J38" s="38"/>
      <c r="K38" s="38"/>
      <c r="L38" s="38"/>
      <c r="M38" s="38"/>
    </row>
    <row r="39" spans="1:13" x14ac:dyDescent="0.2">
      <c r="A39" s="34" t="s">
        <v>59</v>
      </c>
      <c r="B39" s="34" t="s">
        <v>60</v>
      </c>
      <c r="C39" s="33" t="s">
        <v>133</v>
      </c>
      <c r="D39" s="33" t="s">
        <v>19</v>
      </c>
      <c r="E39" s="33" t="s">
        <v>19</v>
      </c>
      <c r="F39" s="45">
        <f>'[1]проектная произв'!D35-[1]р10!F28</f>
        <v>0.49426000000000003</v>
      </c>
      <c r="G39" s="38"/>
      <c r="H39" s="38"/>
      <c r="I39" s="38"/>
      <c r="J39" s="38"/>
      <c r="K39" s="38"/>
      <c r="L39" s="38"/>
      <c r="M39" s="38"/>
    </row>
    <row r="40" spans="1:13" x14ac:dyDescent="0.2">
      <c r="A40" s="34" t="s">
        <v>61</v>
      </c>
      <c r="B40" s="31" t="s">
        <v>62</v>
      </c>
      <c r="C40" s="33" t="s">
        <v>133</v>
      </c>
      <c r="D40" s="33" t="s">
        <v>19</v>
      </c>
      <c r="E40" s="33" t="s">
        <v>19</v>
      </c>
      <c r="F40" s="45">
        <f>'[1]проектная произв'!D54-[1]р10!F29</f>
        <v>0.55583500000000008</v>
      </c>
      <c r="G40" s="38"/>
      <c r="H40" s="38"/>
      <c r="I40" s="38"/>
      <c r="J40" s="38"/>
      <c r="K40" s="38"/>
      <c r="L40" s="38"/>
      <c r="M40" s="38"/>
    </row>
    <row r="41" spans="1:13" x14ac:dyDescent="0.2">
      <c r="A41" s="34" t="s">
        <v>63</v>
      </c>
      <c r="B41" s="31" t="s">
        <v>64</v>
      </c>
      <c r="C41" s="33" t="s">
        <v>133</v>
      </c>
      <c r="D41" s="33"/>
      <c r="E41" s="33"/>
      <c r="F41" s="45">
        <f>'[1]проектная произв'!D66-[1]р10!F30</f>
        <v>3.7432309459459461</v>
      </c>
      <c r="G41" s="38"/>
      <c r="H41" s="38"/>
      <c r="I41" s="38"/>
      <c r="J41" s="38"/>
      <c r="K41" s="38"/>
      <c r="L41" s="38"/>
      <c r="M41" s="38"/>
    </row>
    <row r="42" spans="1:13" x14ac:dyDescent="0.2">
      <c r="A42" s="34" t="s">
        <v>65</v>
      </c>
      <c r="B42" s="34" t="s">
        <v>66</v>
      </c>
      <c r="C42" s="33" t="s">
        <v>133</v>
      </c>
      <c r="D42" s="33" t="s">
        <v>19</v>
      </c>
      <c r="E42" s="33" t="s">
        <v>19</v>
      </c>
      <c r="F42" s="45">
        <f>'[1]проектная произв'!D36-0</f>
        <v>46.666666666666664</v>
      </c>
      <c r="G42" s="38"/>
      <c r="H42" s="38"/>
      <c r="I42" s="38"/>
      <c r="J42" s="38"/>
      <c r="K42" s="38"/>
      <c r="L42" s="38"/>
      <c r="M42" s="38"/>
    </row>
    <row r="43" spans="1:13" x14ac:dyDescent="0.2">
      <c r="A43" s="34" t="s">
        <v>67</v>
      </c>
      <c r="B43" s="34" t="s">
        <v>68</v>
      </c>
      <c r="C43" s="33" t="s">
        <v>133</v>
      </c>
      <c r="D43" s="33" t="s">
        <v>19</v>
      </c>
      <c r="E43" s="33" t="s">
        <v>19</v>
      </c>
      <c r="F43" s="45">
        <f>'[1]проектная произв'!D37-[1]р10!F42</f>
        <v>42.045065000000001</v>
      </c>
      <c r="G43" s="38"/>
      <c r="H43" s="38"/>
      <c r="I43" s="38"/>
      <c r="J43" s="38"/>
      <c r="K43" s="38"/>
      <c r="L43" s="38"/>
      <c r="M43" s="38"/>
    </row>
    <row r="44" spans="1:13" x14ac:dyDescent="0.2">
      <c r="A44" s="34" t="s">
        <v>69</v>
      </c>
      <c r="B44" s="34" t="s">
        <v>70</v>
      </c>
      <c r="C44" s="33" t="s">
        <v>133</v>
      </c>
      <c r="D44" s="33" t="s">
        <v>19</v>
      </c>
      <c r="E44" s="33" t="s">
        <v>19</v>
      </c>
      <c r="F44" s="45">
        <f>'[1]проектная произв'!D38-[1]р10!F42</f>
        <v>5.345065</v>
      </c>
      <c r="G44" s="38"/>
      <c r="H44" s="38"/>
      <c r="I44" s="38"/>
      <c r="J44" s="38"/>
      <c r="K44" s="38"/>
      <c r="L44" s="38"/>
      <c r="M44" s="38"/>
    </row>
    <row r="45" spans="1:13" x14ac:dyDescent="0.2">
      <c r="A45" s="34" t="s">
        <v>71</v>
      </c>
      <c r="B45" s="34" t="s">
        <v>72</v>
      </c>
      <c r="C45" s="33" t="s">
        <v>133</v>
      </c>
      <c r="D45" s="33" t="s">
        <v>19</v>
      </c>
      <c r="E45" s="33" t="s">
        <v>19</v>
      </c>
      <c r="F45" s="45">
        <f>'[1]проектная произв'!D39-SUM([1]р10!F43:F58)</f>
        <v>37.343238999999997</v>
      </c>
      <c r="G45" s="38"/>
      <c r="H45" s="38"/>
      <c r="I45" s="38"/>
      <c r="J45" s="38"/>
      <c r="K45" s="38"/>
      <c r="L45" s="38"/>
      <c r="M45" s="38"/>
    </row>
    <row r="46" spans="1:13" x14ac:dyDescent="0.2">
      <c r="A46" s="34" t="s">
        <v>73</v>
      </c>
      <c r="B46" s="34" t="s">
        <v>74</v>
      </c>
      <c r="C46" s="33" t="s">
        <v>133</v>
      </c>
      <c r="D46" s="33" t="s">
        <v>19</v>
      </c>
      <c r="E46" s="33" t="s">
        <v>19</v>
      </c>
      <c r="F46" s="45">
        <f>'[1]проектная произв'!D45-[1]р10!F48</f>
        <v>5.5679499999999997</v>
      </c>
      <c r="G46" s="38"/>
      <c r="H46" s="38"/>
      <c r="I46" s="38"/>
      <c r="J46" s="38"/>
      <c r="K46" s="38"/>
      <c r="L46" s="38"/>
      <c r="M46" s="38"/>
    </row>
    <row r="47" spans="1:13" x14ac:dyDescent="0.2">
      <c r="A47" s="34" t="s">
        <v>75</v>
      </c>
      <c r="B47" s="34" t="s">
        <v>76</v>
      </c>
      <c r="C47" s="33" t="s">
        <v>133</v>
      </c>
      <c r="D47" s="33" t="s">
        <v>19</v>
      </c>
      <c r="E47" s="33" t="s">
        <v>19</v>
      </c>
      <c r="F47" s="45">
        <f>'[1]проектная произв'!D42-[1]р10!F43</f>
        <v>3.2153809999999998</v>
      </c>
      <c r="G47" s="38"/>
      <c r="H47" s="38"/>
      <c r="I47" s="38"/>
      <c r="J47" s="38"/>
      <c r="K47" s="38"/>
      <c r="L47" s="38"/>
      <c r="M47" s="38"/>
    </row>
    <row r="48" spans="1:13" x14ac:dyDescent="0.2">
      <c r="A48" s="34" t="s">
        <v>77</v>
      </c>
      <c r="B48" s="34" t="s">
        <v>78</v>
      </c>
      <c r="C48" s="33" t="s">
        <v>133</v>
      </c>
      <c r="D48" s="33" t="s">
        <v>19</v>
      </c>
      <c r="E48" s="33" t="s">
        <v>19</v>
      </c>
      <c r="F48" s="45">
        <f>'[1]проектная произв'!D43-[1]р10!F47</f>
        <v>1.281288</v>
      </c>
      <c r="G48" s="38"/>
      <c r="H48" s="38"/>
      <c r="I48" s="38"/>
      <c r="J48" s="38"/>
      <c r="K48" s="38"/>
      <c r="L48" s="38"/>
      <c r="M48" s="38"/>
    </row>
    <row r="49" spans="1:13" x14ac:dyDescent="0.2">
      <c r="A49" s="35" t="s">
        <v>79</v>
      </c>
      <c r="B49" s="35" t="s">
        <v>80</v>
      </c>
      <c r="C49" s="33" t="s">
        <v>133</v>
      </c>
      <c r="D49" s="33" t="s">
        <v>19</v>
      </c>
      <c r="E49" s="33" t="s">
        <v>19</v>
      </c>
      <c r="F49" s="45">
        <f>'[1]проектная произв'!D44-[1]р10!F44</f>
        <v>2.5324939999999998</v>
      </c>
      <c r="G49" s="38"/>
      <c r="H49" s="38"/>
      <c r="I49" s="38"/>
      <c r="J49" s="38"/>
      <c r="K49" s="38"/>
      <c r="L49" s="38"/>
      <c r="M49" s="38"/>
    </row>
    <row r="50" spans="1:13" x14ac:dyDescent="0.2">
      <c r="A50" s="35" t="s">
        <v>81</v>
      </c>
      <c r="B50" s="35" t="s">
        <v>82</v>
      </c>
      <c r="C50" s="33" t="s">
        <v>133</v>
      </c>
      <c r="D50" s="36" t="s">
        <v>19</v>
      </c>
      <c r="E50" s="36" t="s">
        <v>19</v>
      </c>
      <c r="F50" s="45">
        <f>'[1]проектная произв'!D58-[1]р10!F45</f>
        <v>1.1062724187582562</v>
      </c>
      <c r="G50" s="38"/>
      <c r="H50" s="38"/>
      <c r="I50" s="38"/>
      <c r="J50" s="38"/>
      <c r="K50" s="38"/>
      <c r="L50" s="38"/>
      <c r="M50" s="38"/>
    </row>
    <row r="51" spans="1:13" x14ac:dyDescent="0.2">
      <c r="A51" s="35" t="s">
        <v>83</v>
      </c>
      <c r="B51" s="35" t="s">
        <v>84</v>
      </c>
      <c r="C51" s="33" t="s">
        <v>133</v>
      </c>
      <c r="D51" s="36" t="s">
        <v>19</v>
      </c>
      <c r="E51" s="36" t="s">
        <v>19</v>
      </c>
      <c r="F51" s="58">
        <f>'[1]проектная произв'!D62-[1]р10!F46</f>
        <v>1.3871575744680853</v>
      </c>
      <c r="G51" s="38"/>
      <c r="H51" s="38"/>
      <c r="I51" s="38"/>
      <c r="J51" s="38"/>
      <c r="K51" s="38"/>
      <c r="L51" s="38"/>
      <c r="M51" s="38"/>
    </row>
    <row r="52" spans="1:13" x14ac:dyDescent="0.2">
      <c r="A52" s="34" t="s">
        <v>85</v>
      </c>
      <c r="B52" s="34" t="s">
        <v>86</v>
      </c>
      <c r="C52" s="33" t="s">
        <v>133</v>
      </c>
      <c r="D52" s="36" t="s">
        <v>19</v>
      </c>
      <c r="E52" s="36" t="s">
        <v>19</v>
      </c>
      <c r="F52" s="58">
        <f>'[1]проектная произв'!D45-[1]р10!F48</f>
        <v>5.5679499999999997</v>
      </c>
      <c r="G52" s="38"/>
      <c r="H52" s="38"/>
      <c r="I52" s="38"/>
      <c r="J52" s="38"/>
      <c r="K52" s="38"/>
      <c r="L52" s="38"/>
      <c r="M52" s="38"/>
    </row>
    <row r="53" spans="1:13" x14ac:dyDescent="0.2">
      <c r="A53" s="34" t="s">
        <v>72</v>
      </c>
      <c r="B53" s="34" t="s">
        <v>87</v>
      </c>
      <c r="C53" s="33" t="s">
        <v>133</v>
      </c>
      <c r="D53" s="36" t="s">
        <v>19</v>
      </c>
      <c r="E53" s="36" t="s">
        <v>19</v>
      </c>
      <c r="F53" s="45">
        <f>'[1]проектная произв'!D41-[1]р10!F54-[1]р10!F58</f>
        <v>33.632871333333334</v>
      </c>
      <c r="G53" s="38"/>
      <c r="H53" s="38"/>
      <c r="I53" s="38"/>
      <c r="J53" s="38"/>
      <c r="K53" s="38"/>
      <c r="L53" s="38"/>
      <c r="M53" s="38"/>
    </row>
    <row r="54" spans="1:13" x14ac:dyDescent="0.2">
      <c r="A54" s="34" t="s">
        <v>88</v>
      </c>
      <c r="B54" s="34" t="s">
        <v>89</v>
      </c>
      <c r="C54" s="33" t="s">
        <v>133</v>
      </c>
      <c r="D54" s="36" t="s">
        <v>19</v>
      </c>
      <c r="E54" s="36" t="s">
        <v>19</v>
      </c>
      <c r="F54" s="45">
        <f>'[1]проектная произв'!D46-[1]р10!F54</f>
        <v>1.2436399999999999</v>
      </c>
      <c r="G54" s="38"/>
      <c r="H54" s="38"/>
      <c r="I54" s="38"/>
      <c r="J54" s="38"/>
      <c r="K54" s="38"/>
      <c r="L54" s="38"/>
      <c r="M54" s="38"/>
    </row>
    <row r="55" spans="1:13" x14ac:dyDescent="0.2">
      <c r="A55" s="34" t="s">
        <v>90</v>
      </c>
      <c r="B55" s="34" t="s">
        <v>91</v>
      </c>
      <c r="C55" s="33" t="s">
        <v>133</v>
      </c>
      <c r="D55" s="36" t="s">
        <v>19</v>
      </c>
      <c r="E55" s="36" t="s">
        <v>19</v>
      </c>
      <c r="F55" s="45">
        <f>'[1]проектная произв'!D61-[1]р10!F57</f>
        <v>0.48406799999999994</v>
      </c>
      <c r="G55" s="38"/>
      <c r="H55" s="38"/>
      <c r="I55" s="38"/>
      <c r="J55" s="38"/>
      <c r="K55" s="38"/>
      <c r="L55" s="38"/>
      <c r="M55" s="38"/>
    </row>
    <row r="56" spans="1:13" x14ac:dyDescent="0.2">
      <c r="A56" s="34" t="s">
        <v>92</v>
      </c>
      <c r="B56" s="34" t="s">
        <v>93</v>
      </c>
      <c r="C56" s="33" t="s">
        <v>133</v>
      </c>
      <c r="D56" s="33" t="s">
        <v>19</v>
      </c>
      <c r="E56" s="33" t="s">
        <v>19</v>
      </c>
      <c r="F56" s="45">
        <f>'[1]проектная произв'!D50-[1]р10!F58</f>
        <v>7.9248979999999998</v>
      </c>
      <c r="G56" s="38"/>
      <c r="H56" s="38"/>
      <c r="I56" s="38"/>
      <c r="J56" s="38"/>
      <c r="K56" s="38"/>
      <c r="L56" s="38"/>
      <c r="M56" s="38"/>
    </row>
    <row r="57" spans="1:13" x14ac:dyDescent="0.2">
      <c r="A57" s="34" t="s">
        <v>94</v>
      </c>
      <c r="B57" s="34" t="s">
        <v>95</v>
      </c>
      <c r="C57" s="33" t="s">
        <v>133</v>
      </c>
      <c r="D57" s="33" t="s">
        <v>19</v>
      </c>
      <c r="E57" s="33" t="s">
        <v>19</v>
      </c>
      <c r="F57" s="45">
        <f>'[1]проектная произв'!D59-[1]р10!F53</f>
        <v>1.6937739999999999</v>
      </c>
      <c r="G57" s="38"/>
      <c r="H57" s="38"/>
      <c r="I57" s="38"/>
      <c r="J57" s="38"/>
      <c r="K57" s="38"/>
      <c r="L57" s="38"/>
      <c r="M57" s="38"/>
    </row>
    <row r="58" spans="1:13" x14ac:dyDescent="0.2">
      <c r="A58" s="34" t="s">
        <v>96</v>
      </c>
      <c r="B58" s="34" t="s">
        <v>97</v>
      </c>
      <c r="C58" s="33" t="s">
        <v>133</v>
      </c>
      <c r="D58" s="33" t="s">
        <v>19</v>
      </c>
      <c r="E58" s="33" t="s">
        <v>19</v>
      </c>
      <c r="F58" s="45">
        <f>'[1]проектная произв'!D60-[1]р10!F55</f>
        <v>1.3257556666666668</v>
      </c>
      <c r="G58" s="38"/>
      <c r="H58" s="38"/>
      <c r="I58" s="38"/>
      <c r="J58" s="38"/>
      <c r="K58" s="38"/>
      <c r="L58" s="38"/>
      <c r="M58" s="38"/>
    </row>
    <row r="59" spans="1:13" x14ac:dyDescent="0.2">
      <c r="A59" s="34" t="s">
        <v>98</v>
      </c>
      <c r="B59" s="34" t="s">
        <v>99</v>
      </c>
      <c r="C59" s="33" t="s">
        <v>133</v>
      </c>
      <c r="D59" s="33" t="s">
        <v>19</v>
      </c>
      <c r="E59" s="33" t="s">
        <v>19</v>
      </c>
      <c r="F59" s="45">
        <f>'[1]проектная произв'!D63-[1]р10!F56</f>
        <v>0.92049500000000006</v>
      </c>
      <c r="G59" s="38"/>
      <c r="H59" s="38"/>
      <c r="I59" s="38"/>
      <c r="J59" s="38"/>
      <c r="K59" s="38"/>
      <c r="L59" s="38"/>
      <c r="M59" s="38"/>
    </row>
    <row r="60" spans="1:13" ht="12.75" customHeight="1" x14ac:dyDescent="0.2">
      <c r="A60" s="34" t="s">
        <v>100</v>
      </c>
      <c r="B60" s="34" t="s">
        <v>101</v>
      </c>
      <c r="C60" s="33" t="s">
        <v>133</v>
      </c>
      <c r="D60" s="33" t="s">
        <v>19</v>
      </c>
      <c r="E60" s="33" t="s">
        <v>19</v>
      </c>
      <c r="F60" s="45">
        <f>'[1]проектная произв'!D49-SUM([1]р10!F49:F52)</f>
        <v>22.498311000000001</v>
      </c>
      <c r="G60" s="38"/>
      <c r="H60" s="38"/>
      <c r="I60" s="38"/>
      <c r="J60" s="38"/>
      <c r="K60" s="38"/>
      <c r="L60" s="38"/>
      <c r="M60" s="38"/>
    </row>
    <row r="61" spans="1:13" ht="12.75" customHeight="1" x14ac:dyDescent="0.2">
      <c r="A61" s="34" t="s">
        <v>102</v>
      </c>
      <c r="B61" s="34" t="s">
        <v>103</v>
      </c>
      <c r="C61" s="33" t="s">
        <v>133</v>
      </c>
      <c r="D61" s="33" t="s">
        <v>19</v>
      </c>
      <c r="E61" s="33" t="s">
        <v>19</v>
      </c>
      <c r="F61" s="45">
        <f>'[1]проектная произв'!D48-[1]р10!F52</f>
        <v>1.1443573333333332</v>
      </c>
      <c r="G61" s="38"/>
      <c r="H61" s="38"/>
      <c r="I61" s="38"/>
      <c r="J61" s="38"/>
      <c r="K61" s="38"/>
      <c r="L61" s="38"/>
      <c r="M61" s="38"/>
    </row>
    <row r="62" spans="1:13" ht="12.75" customHeight="1" x14ac:dyDescent="0.2">
      <c r="A62" s="34" t="s">
        <v>104</v>
      </c>
      <c r="B62" s="31" t="s">
        <v>105</v>
      </c>
      <c r="C62" s="33" t="s">
        <v>133</v>
      </c>
      <c r="D62" s="33" t="s">
        <v>19</v>
      </c>
      <c r="E62" s="33" t="s">
        <v>19</v>
      </c>
      <c r="F62" s="45">
        <f>'[1]проектная произв'!D55-[1]р10!F49</f>
        <v>0.66472568824306466</v>
      </c>
      <c r="G62" s="38"/>
      <c r="H62" s="38"/>
      <c r="I62" s="38"/>
      <c r="J62" s="38"/>
      <c r="K62" s="38"/>
      <c r="L62" s="38"/>
      <c r="M62" s="38"/>
    </row>
    <row r="63" spans="1:13" ht="12.75" customHeight="1" x14ac:dyDescent="0.2">
      <c r="A63" s="34" t="s">
        <v>106</v>
      </c>
      <c r="B63" s="31" t="s">
        <v>107</v>
      </c>
      <c r="C63" s="33" t="s">
        <v>133</v>
      </c>
      <c r="D63" s="33" t="s">
        <v>19</v>
      </c>
      <c r="E63" s="33" t="s">
        <v>19</v>
      </c>
      <c r="F63" s="45">
        <f>'[1]проектная произв'!D56-[1]р10!F50</f>
        <v>1.0257588348745044</v>
      </c>
      <c r="G63" s="38"/>
      <c r="H63" s="38"/>
      <c r="I63" s="38"/>
      <c r="J63" s="38"/>
      <c r="K63" s="38"/>
      <c r="L63" s="38"/>
      <c r="M63" s="38"/>
    </row>
    <row r="64" spans="1:13" ht="12.75" customHeight="1" x14ac:dyDescent="0.2">
      <c r="A64" s="34" t="s">
        <v>108</v>
      </c>
      <c r="B64" s="31" t="s">
        <v>109</v>
      </c>
      <c r="C64" s="33" t="s">
        <v>133</v>
      </c>
      <c r="D64" s="33" t="s">
        <v>19</v>
      </c>
      <c r="E64" s="33" t="s">
        <v>19</v>
      </c>
      <c r="F64" s="45">
        <f>'[1]проектная произв'!D57-[1]р10!F51</f>
        <v>0.3029434940554821</v>
      </c>
      <c r="G64" s="38"/>
      <c r="H64" s="38"/>
      <c r="I64" s="38"/>
      <c r="J64" s="38"/>
      <c r="K64" s="38"/>
      <c r="L64" s="38"/>
      <c r="M64" s="38"/>
    </row>
    <row r="65" spans="1:6" x14ac:dyDescent="0.2">
      <c r="A65" s="39" t="s">
        <v>134</v>
      </c>
      <c r="B65" s="37"/>
      <c r="C65" s="40"/>
      <c r="D65" s="40"/>
      <c r="E65" s="40"/>
      <c r="F65" s="40"/>
    </row>
    <row r="66" spans="1:6" x14ac:dyDescent="0.2">
      <c r="A66" s="41" t="s">
        <v>135</v>
      </c>
      <c r="B66" s="42" t="s">
        <v>136</v>
      </c>
      <c r="C66" s="33" t="s">
        <v>133</v>
      </c>
      <c r="D66" s="33" t="s">
        <v>19</v>
      </c>
      <c r="E66" s="33" t="s">
        <v>19</v>
      </c>
      <c r="F66" s="46">
        <v>0.32392475520185671</v>
      </c>
    </row>
    <row r="67" spans="1:6" x14ac:dyDescent="0.2">
      <c r="A67" s="41" t="s">
        <v>137</v>
      </c>
      <c r="B67" s="42" t="s">
        <v>138</v>
      </c>
      <c r="C67" s="33" t="s">
        <v>133</v>
      </c>
      <c r="D67" s="33" t="s">
        <v>19</v>
      </c>
      <c r="E67" s="33" t="s">
        <v>19</v>
      </c>
      <c r="F67" s="46">
        <v>1.2399142717665559</v>
      </c>
    </row>
    <row r="68" spans="1:6" x14ac:dyDescent="0.2">
      <c r="A68" s="41" t="s">
        <v>139</v>
      </c>
      <c r="B68" s="42" t="s">
        <v>140</v>
      </c>
      <c r="C68" s="33" t="s">
        <v>133</v>
      </c>
      <c r="D68" s="33" t="s">
        <v>19</v>
      </c>
      <c r="E68" s="33" t="s">
        <v>19</v>
      </c>
      <c r="F68" s="46">
        <v>101.59563571361312</v>
      </c>
    </row>
    <row r="69" spans="1:6" x14ac:dyDescent="0.2">
      <c r="A69" s="41" t="s">
        <v>139</v>
      </c>
      <c r="B69" s="42" t="s">
        <v>141</v>
      </c>
      <c r="C69" s="33" t="s">
        <v>133</v>
      </c>
      <c r="D69" s="33" t="s">
        <v>19</v>
      </c>
      <c r="E69" s="33" t="s">
        <v>19</v>
      </c>
      <c r="F69" s="46">
        <v>0.20030284356445793</v>
      </c>
    </row>
    <row r="70" spans="1:6" x14ac:dyDescent="0.2">
      <c r="A70" s="41" t="s">
        <v>139</v>
      </c>
      <c r="B70" s="42" t="s">
        <v>142</v>
      </c>
      <c r="C70" s="33" t="s">
        <v>133</v>
      </c>
      <c r="D70" s="33" t="s">
        <v>19</v>
      </c>
      <c r="E70" s="33" t="s">
        <v>19</v>
      </c>
      <c r="F70" s="46">
        <v>0.99527405169112515</v>
      </c>
    </row>
    <row r="71" spans="1:6" x14ac:dyDescent="0.2">
      <c r="A71" s="41" t="s">
        <v>139</v>
      </c>
      <c r="B71" s="42" t="s">
        <v>143</v>
      </c>
      <c r="C71" s="33" t="s">
        <v>133</v>
      </c>
      <c r="D71" s="33" t="s">
        <v>19</v>
      </c>
      <c r="E71" s="33" t="s">
        <v>19</v>
      </c>
      <c r="F71" s="46">
        <v>5.3924396876930984</v>
      </c>
    </row>
    <row r="72" spans="1:6" x14ac:dyDescent="0.2">
      <c r="A72" s="41" t="s">
        <v>139</v>
      </c>
      <c r="B72" s="42" t="s">
        <v>144</v>
      </c>
      <c r="C72" s="33" t="s">
        <v>133</v>
      </c>
      <c r="D72" s="33" t="s">
        <v>19</v>
      </c>
      <c r="E72" s="33" t="s">
        <v>19</v>
      </c>
      <c r="F72" s="46">
        <v>10.483962312594027</v>
      </c>
    </row>
    <row r="73" spans="1:6" x14ac:dyDescent="0.2">
      <c r="A73" s="41" t="s">
        <v>139</v>
      </c>
      <c r="B73" s="42" t="s">
        <v>145</v>
      </c>
      <c r="C73" s="33" t="s">
        <v>133</v>
      </c>
      <c r="D73" s="33" t="s">
        <v>19</v>
      </c>
      <c r="E73" s="33" t="s">
        <v>19</v>
      </c>
      <c r="F73" s="46">
        <v>1.0180183765352842</v>
      </c>
    </row>
    <row r="74" spans="1:6" x14ac:dyDescent="0.2">
      <c r="A74" s="41" t="s">
        <v>139</v>
      </c>
      <c r="B74" s="42" t="s">
        <v>146</v>
      </c>
      <c r="C74" s="33" t="s">
        <v>133</v>
      </c>
      <c r="D74" s="33" t="s">
        <v>19</v>
      </c>
      <c r="E74" s="33" t="s">
        <v>19</v>
      </c>
      <c r="F74" s="46">
        <v>0.50148152716164884</v>
      </c>
    </row>
    <row r="75" spans="1:6" x14ac:dyDescent="0.2">
      <c r="A75" s="41" t="s">
        <v>139</v>
      </c>
      <c r="B75" s="42" t="s">
        <v>147</v>
      </c>
      <c r="C75" s="33" t="s">
        <v>133</v>
      </c>
      <c r="D75" s="33" t="s">
        <v>19</v>
      </c>
      <c r="E75" s="33" t="s">
        <v>19</v>
      </c>
      <c r="F75" s="46">
        <v>1.1133845343890683</v>
      </c>
    </row>
    <row r="76" spans="1:6" x14ac:dyDescent="0.2">
      <c r="A76" s="41" t="s">
        <v>139</v>
      </c>
      <c r="B76" s="42" t="s">
        <v>148</v>
      </c>
      <c r="C76" s="33" t="s">
        <v>133</v>
      </c>
      <c r="D76" s="33" t="s">
        <v>19</v>
      </c>
      <c r="E76" s="33" t="s">
        <v>19</v>
      </c>
      <c r="F76" s="46">
        <v>2.607188256712119</v>
      </c>
    </row>
    <row r="77" spans="1:6" x14ac:dyDescent="0.2">
      <c r="A77" s="41" t="s">
        <v>149</v>
      </c>
      <c r="B77" s="43" t="s">
        <v>150</v>
      </c>
      <c r="C77" s="33" t="s">
        <v>133</v>
      </c>
      <c r="D77" s="33" t="s">
        <v>19</v>
      </c>
      <c r="E77" s="33" t="s">
        <v>19</v>
      </c>
      <c r="F77" s="46">
        <v>1.0088186316979333</v>
      </c>
    </row>
    <row r="78" spans="1:6" x14ac:dyDescent="0.2">
      <c r="A78" s="41" t="s">
        <v>151</v>
      </c>
      <c r="B78" s="43" t="s">
        <v>152</v>
      </c>
      <c r="C78" s="33" t="s">
        <v>133</v>
      </c>
      <c r="D78" s="33" t="s">
        <v>19</v>
      </c>
      <c r="E78" s="33" t="s">
        <v>19</v>
      </c>
      <c r="F78" s="46">
        <v>0.10334892077883487</v>
      </c>
    </row>
    <row r="79" spans="1:6" x14ac:dyDescent="0.2">
      <c r="A79" s="41" t="s">
        <v>151</v>
      </c>
      <c r="B79" s="43" t="s">
        <v>153</v>
      </c>
      <c r="C79" s="33" t="s">
        <v>133</v>
      </c>
      <c r="D79" s="33" t="s">
        <v>19</v>
      </c>
      <c r="E79" s="33" t="s">
        <v>19</v>
      </c>
      <c r="F79" s="46">
        <v>0.59879587634382325</v>
      </c>
    </row>
    <row r="80" spans="1:6" x14ac:dyDescent="0.2">
      <c r="A80" s="41" t="s">
        <v>151</v>
      </c>
      <c r="B80" s="43" t="s">
        <v>154</v>
      </c>
      <c r="C80" s="33" t="s">
        <v>133</v>
      </c>
      <c r="D80" s="33" t="s">
        <v>19</v>
      </c>
      <c r="E80" s="33" t="s">
        <v>19</v>
      </c>
      <c r="F80" s="46">
        <v>0.5036137556323218</v>
      </c>
    </row>
    <row r="81" spans="1:9" x14ac:dyDescent="0.2">
      <c r="A81" s="41" t="s">
        <v>151</v>
      </c>
      <c r="B81" s="43" t="s">
        <v>155</v>
      </c>
      <c r="C81" s="33" t="s">
        <v>133</v>
      </c>
      <c r="D81" s="33" t="s">
        <v>19</v>
      </c>
      <c r="E81" s="33" t="s">
        <v>19</v>
      </c>
      <c r="F81" s="46">
        <v>0.20530579723483269</v>
      </c>
    </row>
    <row r="82" spans="1:9" x14ac:dyDescent="0.2">
      <c r="A82" s="63" t="s">
        <v>110</v>
      </c>
      <c r="B82" s="63"/>
      <c r="C82" s="63"/>
      <c r="D82" s="63"/>
      <c r="E82" s="63"/>
      <c r="F82" s="63"/>
      <c r="G82" s="64"/>
      <c r="H82" s="64"/>
      <c r="I82" s="64"/>
    </row>
  </sheetData>
  <mergeCells count="4">
    <mergeCell ref="A6:F6"/>
    <mergeCell ref="A7:F7"/>
    <mergeCell ref="A8:F8"/>
    <mergeCell ref="A82:I82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view="pageBreakPreview" topLeftCell="A43" zoomScale="89" zoomScaleNormal="100" zoomScaleSheetLayoutView="89" workbookViewId="0">
      <selection activeCell="F68" sqref="F68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2.2851562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3" x14ac:dyDescent="0.2">
      <c r="A1" s="1"/>
      <c r="B1" s="1"/>
      <c r="C1" s="1"/>
      <c r="D1" s="1"/>
      <c r="E1" s="1"/>
      <c r="F1" s="2" t="s">
        <v>0</v>
      </c>
    </row>
    <row r="2" spans="1:13" ht="18" x14ac:dyDescent="0.25">
      <c r="A2" s="1"/>
      <c r="B2" s="1"/>
      <c r="C2" s="1"/>
      <c r="D2" s="1"/>
      <c r="E2" s="1"/>
      <c r="F2" s="2" t="s">
        <v>1</v>
      </c>
      <c r="G2" s="4"/>
    </row>
    <row r="3" spans="1:13" x14ac:dyDescent="0.2">
      <c r="A3" s="1"/>
      <c r="B3" s="1"/>
      <c r="C3" s="1"/>
      <c r="D3" s="1"/>
      <c r="E3" s="1"/>
      <c r="F3" s="2" t="s">
        <v>2</v>
      </c>
    </row>
    <row r="4" spans="1:13" ht="15.75" x14ac:dyDescent="0.25">
      <c r="A4" s="5"/>
      <c r="B4" s="5"/>
      <c r="C4" s="5"/>
      <c r="D4" s="5"/>
      <c r="E4" s="5"/>
      <c r="F4" s="2"/>
    </row>
    <row r="5" spans="1:13" ht="15.75" x14ac:dyDescent="0.25">
      <c r="A5" s="5"/>
      <c r="B5" s="5"/>
      <c r="C5" s="5"/>
      <c r="D5" s="5"/>
      <c r="E5" s="5"/>
      <c r="F5" s="6" t="s">
        <v>3</v>
      </c>
    </row>
    <row r="6" spans="1:13" s="7" customFormat="1" ht="15.75" customHeight="1" x14ac:dyDescent="0.25">
      <c r="A6" s="60" t="s">
        <v>4</v>
      </c>
      <c r="B6" s="60"/>
      <c r="C6" s="60"/>
      <c r="D6" s="60"/>
      <c r="E6" s="60"/>
      <c r="F6" s="60"/>
    </row>
    <row r="7" spans="1:13" s="7" customFormat="1" ht="15.75" customHeight="1" x14ac:dyDescent="0.25">
      <c r="A7" s="61" t="s">
        <v>133</v>
      </c>
      <c r="B7" s="61"/>
      <c r="C7" s="61"/>
      <c r="D7" s="61"/>
      <c r="E7" s="61"/>
      <c r="F7" s="61"/>
      <c r="G7" s="48"/>
      <c r="H7" s="48"/>
      <c r="I7" s="48"/>
      <c r="J7" s="48"/>
      <c r="K7" s="48"/>
      <c r="L7" s="47"/>
      <c r="M7" s="47"/>
    </row>
    <row r="8" spans="1:13" s="8" customFormat="1" ht="11.1" customHeight="1" x14ac:dyDescent="0.2">
      <c r="A8" s="62" t="s">
        <v>5</v>
      </c>
      <c r="B8" s="62"/>
      <c r="C8" s="62"/>
      <c r="D8" s="62"/>
      <c r="E8" s="62"/>
      <c r="F8" s="62"/>
      <c r="G8" s="16"/>
      <c r="H8" s="16"/>
      <c r="I8" s="16"/>
      <c r="J8" s="16"/>
      <c r="K8" s="16"/>
      <c r="L8" s="52"/>
      <c r="M8" s="52"/>
    </row>
    <row r="9" spans="1:13" s="9" customFormat="1" ht="15.75" customHeight="1" x14ac:dyDescent="0.25">
      <c r="B9" s="10" t="s">
        <v>157</v>
      </c>
      <c r="C9" s="11" t="s">
        <v>129</v>
      </c>
      <c r="D9" s="12" t="s">
        <v>8</v>
      </c>
      <c r="F9" s="12"/>
      <c r="G9" s="53"/>
      <c r="H9" s="13"/>
      <c r="I9" s="13"/>
      <c r="J9" s="14"/>
      <c r="K9" s="12"/>
      <c r="L9" s="53"/>
      <c r="M9" s="53"/>
    </row>
    <row r="10" spans="1:13" s="18" customFormat="1" ht="11.1" customHeight="1" x14ac:dyDescent="0.25">
      <c r="A10" s="15"/>
      <c r="B10" s="16"/>
      <c r="C10" s="17" t="s">
        <v>9</v>
      </c>
      <c r="D10" s="7"/>
      <c r="F10" s="19"/>
      <c r="G10" s="19"/>
      <c r="H10" s="16"/>
      <c r="I10" s="16"/>
      <c r="J10" s="20"/>
      <c r="K10" s="19"/>
      <c r="L10" s="54"/>
      <c r="M10" s="54"/>
    </row>
    <row r="11" spans="1:13" s="23" customFormat="1" ht="15.75" customHeight="1" x14ac:dyDescent="0.25">
      <c r="A11" s="21"/>
      <c r="B11" s="16"/>
      <c r="C11" s="22" t="s">
        <v>130</v>
      </c>
      <c r="D11" s="7"/>
      <c r="F11" s="24"/>
      <c r="G11" s="54"/>
      <c r="H11" s="54"/>
      <c r="I11" s="54"/>
      <c r="J11" s="20"/>
      <c r="K11" s="55"/>
      <c r="L11" s="56"/>
      <c r="M11" s="56"/>
    </row>
    <row r="12" spans="1:13" s="18" customFormat="1" ht="11.1" customHeight="1" x14ac:dyDescent="0.2">
      <c r="A12" s="17"/>
      <c r="B12" s="19"/>
      <c r="C12" s="27" t="s">
        <v>11</v>
      </c>
      <c r="D12" s="8"/>
      <c r="F12" s="19"/>
      <c r="G12" s="54"/>
      <c r="H12" s="54"/>
      <c r="I12" s="54"/>
      <c r="J12" s="20"/>
      <c r="K12" s="55"/>
      <c r="L12" s="54"/>
      <c r="M12" s="54"/>
    </row>
    <row r="13" spans="1:13" ht="15.75" x14ac:dyDescent="0.25">
      <c r="A13" s="5"/>
      <c r="B13" s="5"/>
      <c r="C13" s="5"/>
      <c r="D13" s="5"/>
      <c r="E13" s="5"/>
      <c r="F13" s="5"/>
      <c r="G13" s="38"/>
      <c r="H13" s="38"/>
      <c r="I13" s="38"/>
      <c r="J13" s="38"/>
      <c r="K13" s="38"/>
      <c r="L13" s="38"/>
      <c r="M13" s="38"/>
    </row>
    <row r="14" spans="1:13" s="29" customFormat="1" ht="38.25" x14ac:dyDescent="0.2">
      <c r="A14" s="28" t="s">
        <v>12</v>
      </c>
      <c r="B14" s="28" t="s">
        <v>13</v>
      </c>
      <c r="C14" s="28" t="s">
        <v>14</v>
      </c>
      <c r="D14" s="28" t="s">
        <v>15</v>
      </c>
      <c r="E14" s="28" t="s">
        <v>16</v>
      </c>
      <c r="F14" s="50" t="s">
        <v>17</v>
      </c>
      <c r="G14" s="57"/>
      <c r="H14" s="57"/>
      <c r="I14" s="57"/>
      <c r="J14" s="57"/>
      <c r="K14" s="57"/>
      <c r="L14" s="57"/>
      <c r="M14" s="57"/>
    </row>
    <row r="15" spans="1:13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51">
        <v>6</v>
      </c>
      <c r="G15" s="38"/>
      <c r="H15" s="38"/>
      <c r="I15" s="38"/>
      <c r="J15" s="38"/>
      <c r="K15" s="38"/>
      <c r="L15" s="38"/>
      <c r="M15" s="38"/>
    </row>
    <row r="16" spans="1:13" x14ac:dyDescent="0.2">
      <c r="A16" s="44" t="s">
        <v>156</v>
      </c>
      <c r="B16" s="30"/>
      <c r="C16" s="30"/>
      <c r="D16" s="30"/>
      <c r="E16" s="30"/>
      <c r="F16" s="51"/>
      <c r="G16" s="38"/>
      <c r="H16" s="38"/>
      <c r="I16" s="38"/>
      <c r="J16" s="38"/>
      <c r="K16" s="38"/>
      <c r="L16" s="38"/>
      <c r="M16" s="38"/>
    </row>
    <row r="17" spans="1:13" x14ac:dyDescent="0.2">
      <c r="A17" s="31" t="s">
        <v>18</v>
      </c>
      <c r="B17" s="32"/>
      <c r="C17" s="33" t="s">
        <v>133</v>
      </c>
      <c r="D17" s="33" t="s">
        <v>19</v>
      </c>
      <c r="E17" s="33" t="s">
        <v>19</v>
      </c>
      <c r="F17" s="45">
        <f>(920+710+1200+960+510+1200)/12-[1]р11!F70</f>
        <v>263.56198962982</v>
      </c>
      <c r="G17" s="49"/>
      <c r="H17" s="38"/>
      <c r="I17" s="38"/>
      <c r="J17" s="38"/>
      <c r="K17" s="38"/>
      <c r="L17" s="38"/>
      <c r="M17" s="38"/>
    </row>
    <row r="18" spans="1:13" x14ac:dyDescent="0.2">
      <c r="A18" s="34" t="s">
        <v>20</v>
      </c>
      <c r="B18" s="34" t="s">
        <v>21</v>
      </c>
      <c r="C18" s="33" t="s">
        <v>133</v>
      </c>
      <c r="D18" s="33" t="s">
        <v>19</v>
      </c>
      <c r="E18" s="33" t="s">
        <v>19</v>
      </c>
      <c r="F18" s="45">
        <f>'[1]проектная произв'!D4-[1]р11!F21</f>
        <v>0.70613899999999996</v>
      </c>
      <c r="G18" s="38"/>
      <c r="H18" s="38"/>
      <c r="I18" s="38"/>
      <c r="J18" s="38"/>
      <c r="K18" s="38"/>
      <c r="L18" s="38"/>
      <c r="M18" s="38"/>
    </row>
    <row r="19" spans="1:13" x14ac:dyDescent="0.2">
      <c r="A19" s="34" t="s">
        <v>20</v>
      </c>
      <c r="B19" s="34" t="s">
        <v>22</v>
      </c>
      <c r="C19" s="33" t="s">
        <v>133</v>
      </c>
      <c r="D19" s="33" t="s">
        <v>19</v>
      </c>
      <c r="E19" s="33" t="s">
        <v>19</v>
      </c>
      <c r="F19" s="45">
        <v>0</v>
      </c>
      <c r="G19" s="38"/>
      <c r="H19" s="38"/>
      <c r="I19" s="38"/>
      <c r="J19" s="38"/>
      <c r="K19" s="38"/>
      <c r="L19" s="38"/>
      <c r="M19" s="38"/>
    </row>
    <row r="20" spans="1:13" x14ac:dyDescent="0.2">
      <c r="A20" s="34" t="s">
        <v>20</v>
      </c>
      <c r="B20" s="34" t="s">
        <v>23</v>
      </c>
      <c r="C20" s="33" t="s">
        <v>133</v>
      </c>
      <c r="D20" s="33" t="s">
        <v>19</v>
      </c>
      <c r="E20" s="33" t="s">
        <v>19</v>
      </c>
      <c r="F20" s="45">
        <f>'[1]проектная произв'!D6-[1]р11!F23</f>
        <v>0.18367366666666665</v>
      </c>
      <c r="G20" s="38"/>
      <c r="H20" s="38"/>
      <c r="I20" s="38"/>
      <c r="J20" s="38"/>
      <c r="K20" s="38"/>
      <c r="L20" s="38"/>
      <c r="M20" s="38"/>
    </row>
    <row r="21" spans="1:13" x14ac:dyDescent="0.2">
      <c r="A21" s="34" t="s">
        <v>24</v>
      </c>
      <c r="B21" s="34" t="s">
        <v>25</v>
      </c>
      <c r="C21" s="33" t="s">
        <v>133</v>
      </c>
      <c r="D21" s="33" t="s">
        <v>19</v>
      </c>
      <c r="E21" s="33" t="s">
        <v>19</v>
      </c>
      <c r="F21" s="45">
        <f>'[1]проектная произв'!D8+'[1]проектная произв'!D68-[1]р11!F24</f>
        <v>4.0749330000000006</v>
      </c>
      <c r="G21" s="38"/>
      <c r="H21" s="38"/>
      <c r="I21" s="38"/>
      <c r="J21" s="38"/>
      <c r="K21" s="38"/>
      <c r="L21" s="38"/>
      <c r="M21" s="38"/>
    </row>
    <row r="22" spans="1:13" x14ac:dyDescent="0.2">
      <c r="A22" s="34" t="s">
        <v>26</v>
      </c>
      <c r="B22" s="34" t="s">
        <v>27</v>
      </c>
      <c r="C22" s="33" t="s">
        <v>133</v>
      </c>
      <c r="D22" s="33" t="s">
        <v>19</v>
      </c>
      <c r="E22" s="33" t="s">
        <v>19</v>
      </c>
      <c r="F22" s="45">
        <f>'[1]проектная произв'!D12-[1]р11!F26</f>
        <v>1.1703446666666666</v>
      </c>
      <c r="G22" s="38"/>
      <c r="H22" s="38"/>
      <c r="I22" s="38"/>
      <c r="J22" s="38"/>
      <c r="K22" s="38"/>
      <c r="L22" s="38"/>
      <c r="M22" s="38"/>
    </row>
    <row r="23" spans="1:13" x14ac:dyDescent="0.2">
      <c r="A23" s="34" t="s">
        <v>28</v>
      </c>
      <c r="B23" s="34" t="s">
        <v>29</v>
      </c>
      <c r="C23" s="33" t="s">
        <v>133</v>
      </c>
      <c r="D23" s="33" t="s">
        <v>19</v>
      </c>
      <c r="E23" s="33" t="s">
        <v>19</v>
      </c>
      <c r="F23" s="45">
        <f>'[1]проектная произв'!D14-[1]р11!F31</f>
        <v>4.056783666666667</v>
      </c>
      <c r="G23" s="38"/>
      <c r="H23" s="38"/>
      <c r="I23" s="38"/>
      <c r="J23" s="38"/>
      <c r="K23" s="38"/>
      <c r="L23" s="38"/>
      <c r="M23" s="38"/>
    </row>
    <row r="24" spans="1:13" x14ac:dyDescent="0.2">
      <c r="A24" s="34" t="s">
        <v>30</v>
      </c>
      <c r="B24" s="34" t="s">
        <v>31</v>
      </c>
      <c r="C24" s="33" t="s">
        <v>133</v>
      </c>
      <c r="D24" s="33" t="s">
        <v>19</v>
      </c>
      <c r="E24" s="33" t="s">
        <v>19</v>
      </c>
      <c r="F24" s="45">
        <f>'[1]проектная произв'!D16+'[1]проектная произв'!D64-[1]р11!F33</f>
        <v>42.248661333333331</v>
      </c>
      <c r="G24" s="38"/>
      <c r="H24" s="38"/>
      <c r="I24" s="38"/>
      <c r="J24" s="38"/>
      <c r="K24" s="38"/>
      <c r="L24" s="38"/>
      <c r="M24" s="38"/>
    </row>
    <row r="25" spans="1:13" x14ac:dyDescent="0.2">
      <c r="A25" s="34" t="s">
        <v>32</v>
      </c>
      <c r="B25" s="34" t="s">
        <v>33</v>
      </c>
      <c r="C25" s="33" t="s">
        <v>133</v>
      </c>
      <c r="D25" s="33" t="s">
        <v>19</v>
      </c>
      <c r="E25" s="33" t="s">
        <v>19</v>
      </c>
      <c r="F25" s="45">
        <f>'[1]проектная произв'!D17-[1]р11!F32</f>
        <v>0.10269866666666666</v>
      </c>
      <c r="G25" s="38"/>
      <c r="H25" s="38"/>
      <c r="I25" s="38"/>
      <c r="J25" s="38"/>
      <c r="K25" s="38"/>
      <c r="L25" s="38"/>
      <c r="M25" s="38"/>
    </row>
    <row r="26" spans="1:13" x14ac:dyDescent="0.2">
      <c r="A26" s="34" t="s">
        <v>34</v>
      </c>
      <c r="B26" s="34" t="s">
        <v>35</v>
      </c>
      <c r="C26" s="33" t="s">
        <v>133</v>
      </c>
      <c r="D26" s="33" t="s">
        <v>19</v>
      </c>
      <c r="E26" s="33" t="s">
        <v>19</v>
      </c>
      <c r="F26" s="45">
        <f>'[1]проектная произв'!D18-[1]р11!F34-[1]р11!F35</f>
        <v>1.2507973333333331</v>
      </c>
      <c r="G26" s="38"/>
      <c r="H26" s="38"/>
      <c r="I26" s="38"/>
      <c r="J26" s="38"/>
      <c r="K26" s="38"/>
      <c r="L26" s="38"/>
      <c r="M26" s="38"/>
    </row>
    <row r="27" spans="1:13" x14ac:dyDescent="0.2">
      <c r="A27" s="34" t="s">
        <v>36</v>
      </c>
      <c r="B27" s="34" t="s">
        <v>37</v>
      </c>
      <c r="C27" s="33" t="s">
        <v>133</v>
      </c>
      <c r="D27" s="33" t="s">
        <v>19</v>
      </c>
      <c r="E27" s="33" t="s">
        <v>19</v>
      </c>
      <c r="F27" s="45">
        <f>'[1]проектная произв'!D19-[1]р11!F34</f>
        <v>1.2788746666666668</v>
      </c>
      <c r="G27" s="38"/>
      <c r="H27" s="38"/>
      <c r="I27" s="38"/>
      <c r="J27" s="38"/>
      <c r="K27" s="38"/>
      <c r="L27" s="38"/>
      <c r="M27" s="38"/>
    </row>
    <row r="28" spans="1:13" x14ac:dyDescent="0.2">
      <c r="A28" s="34" t="s">
        <v>38</v>
      </c>
      <c r="B28" s="34" t="s">
        <v>39</v>
      </c>
      <c r="C28" s="33" t="s">
        <v>133</v>
      </c>
      <c r="D28" s="33" t="s">
        <v>19</v>
      </c>
      <c r="E28" s="33" t="s">
        <v>19</v>
      </c>
      <c r="F28" s="45">
        <f>'[1]проектная произв'!D20-[1]р11!F35</f>
        <v>2.1922666666666701E-2</v>
      </c>
      <c r="G28" s="38"/>
      <c r="H28" s="38"/>
      <c r="I28" s="38"/>
      <c r="J28" s="38"/>
      <c r="K28" s="38"/>
      <c r="L28" s="38"/>
      <c r="M28" s="38"/>
    </row>
    <row r="29" spans="1:13" x14ac:dyDescent="0.2">
      <c r="A29" s="34" t="s">
        <v>40</v>
      </c>
      <c r="B29" s="34" t="s">
        <v>41</v>
      </c>
      <c r="C29" s="33" t="s">
        <v>133</v>
      </c>
      <c r="D29" s="33" t="s">
        <v>19</v>
      </c>
      <c r="E29" s="33" t="s">
        <v>19</v>
      </c>
      <c r="F29" s="45">
        <f>'[1]проектная произв'!D21-[1]р11!F36</f>
        <v>8.0746466666666663</v>
      </c>
      <c r="G29" s="38"/>
      <c r="H29" s="38"/>
      <c r="I29" s="38"/>
      <c r="J29" s="38"/>
      <c r="K29" s="38"/>
      <c r="L29" s="38"/>
      <c r="M29" s="38"/>
    </row>
    <row r="30" spans="1:13" x14ac:dyDescent="0.2">
      <c r="A30" s="34" t="s">
        <v>42</v>
      </c>
      <c r="B30" s="34" t="s">
        <v>43</v>
      </c>
      <c r="C30" s="33" t="s">
        <v>133</v>
      </c>
      <c r="D30" s="33" t="s">
        <v>19</v>
      </c>
      <c r="E30" s="33" t="s">
        <v>19</v>
      </c>
      <c r="F30" s="45">
        <v>0</v>
      </c>
      <c r="G30" s="38"/>
      <c r="H30" s="38"/>
      <c r="I30" s="38"/>
      <c r="J30" s="38"/>
      <c r="K30" s="38"/>
      <c r="L30" s="38"/>
      <c r="M30" s="38"/>
    </row>
    <row r="31" spans="1:13" x14ac:dyDescent="0.2">
      <c r="A31" s="34" t="s">
        <v>44</v>
      </c>
      <c r="B31" s="34" t="s">
        <v>45</v>
      </c>
      <c r="C31" s="33" t="s">
        <v>133</v>
      </c>
      <c r="D31" s="33" t="s">
        <v>19</v>
      </c>
      <c r="E31" s="33" t="s">
        <v>19</v>
      </c>
      <c r="F31" s="45">
        <f>'[1]проектная произв'!D26-[1]р11!F39</f>
        <v>11.078272666666667</v>
      </c>
      <c r="G31" s="38"/>
      <c r="H31" s="38"/>
      <c r="I31" s="38"/>
      <c r="J31" s="38"/>
      <c r="K31" s="38"/>
      <c r="L31" s="38"/>
      <c r="M31" s="38"/>
    </row>
    <row r="32" spans="1:13" x14ac:dyDescent="0.2">
      <c r="A32" s="34" t="s">
        <v>46</v>
      </c>
      <c r="B32" s="34" t="s">
        <v>47</v>
      </c>
      <c r="C32" s="33" t="s">
        <v>133</v>
      </c>
      <c r="D32" s="33" t="s">
        <v>19</v>
      </c>
      <c r="E32" s="33" t="s">
        <v>19</v>
      </c>
      <c r="F32" s="45">
        <v>0</v>
      </c>
      <c r="G32" s="38"/>
      <c r="H32" s="38"/>
      <c r="I32" s="38"/>
      <c r="J32" s="38"/>
      <c r="K32" s="38"/>
      <c r="L32" s="38"/>
      <c r="M32" s="38"/>
    </row>
    <row r="33" spans="1:13" x14ac:dyDescent="0.2">
      <c r="A33" s="34" t="s">
        <v>48</v>
      </c>
      <c r="B33" s="34" t="s">
        <v>49</v>
      </c>
      <c r="C33" s="33" t="s">
        <v>133</v>
      </c>
      <c r="D33" s="33" t="s">
        <v>19</v>
      </c>
      <c r="E33" s="33" t="s">
        <v>19</v>
      </c>
      <c r="F33" s="45">
        <f>'[1]проектная произв'!D29-[1]р11!F40</f>
        <v>14.404465666666667</v>
      </c>
      <c r="G33" s="38"/>
      <c r="H33" s="38"/>
      <c r="I33" s="38"/>
      <c r="J33" s="38"/>
      <c r="K33" s="38"/>
      <c r="L33" s="38"/>
      <c r="M33" s="38"/>
    </row>
    <row r="34" spans="1:13" x14ac:dyDescent="0.2">
      <c r="A34" s="34" t="s">
        <v>50</v>
      </c>
      <c r="B34" s="34" t="s">
        <v>51</v>
      </c>
      <c r="C34" s="33" t="s">
        <v>133</v>
      </c>
      <c r="D34" s="33" t="s">
        <v>19</v>
      </c>
      <c r="E34" s="33" t="s">
        <v>19</v>
      </c>
      <c r="F34" s="45">
        <f>'[1]проектная произв'!D30-[1]р11!F40</f>
        <v>0.27946566666666656</v>
      </c>
      <c r="G34" s="38"/>
      <c r="H34" s="38"/>
      <c r="I34" s="38"/>
      <c r="J34" s="38"/>
      <c r="K34" s="38"/>
      <c r="L34" s="38"/>
      <c r="M34" s="38"/>
    </row>
    <row r="35" spans="1:13" x14ac:dyDescent="0.2">
      <c r="A35" s="34" t="s">
        <v>50</v>
      </c>
      <c r="B35" s="34" t="s">
        <v>52</v>
      </c>
      <c r="C35" s="33" t="s">
        <v>133</v>
      </c>
      <c r="D35" s="33" t="s">
        <v>19</v>
      </c>
      <c r="E35" s="33" t="s">
        <v>19</v>
      </c>
      <c r="F35" s="45">
        <f>'[1]проектная произв'!D31-[1]р11!F37</f>
        <v>13.395697999999999</v>
      </c>
      <c r="G35" s="38"/>
      <c r="H35" s="38"/>
      <c r="I35" s="38"/>
      <c r="J35" s="38"/>
      <c r="K35" s="38"/>
      <c r="L35" s="38"/>
      <c r="M35" s="38"/>
    </row>
    <row r="36" spans="1:13" x14ac:dyDescent="0.2">
      <c r="A36" s="34" t="s">
        <v>53</v>
      </c>
      <c r="B36" s="34" t="s">
        <v>54</v>
      </c>
      <c r="C36" s="33" t="s">
        <v>133</v>
      </c>
      <c r="D36" s="33" t="s">
        <v>19</v>
      </c>
      <c r="E36" s="33" t="s">
        <v>19</v>
      </c>
      <c r="F36" s="45">
        <f>'[1]проектная произв'!D32-[1]р11!F37</f>
        <v>0.37486466666666657</v>
      </c>
      <c r="G36" s="38"/>
      <c r="H36" s="38"/>
      <c r="I36" s="38"/>
      <c r="J36" s="38"/>
      <c r="K36" s="38"/>
      <c r="L36" s="38"/>
      <c r="M36" s="38"/>
    </row>
    <row r="37" spans="1:13" x14ac:dyDescent="0.2">
      <c r="A37" s="34" t="s">
        <v>55</v>
      </c>
      <c r="B37" s="34" t="s">
        <v>56</v>
      </c>
      <c r="C37" s="33" t="s">
        <v>133</v>
      </c>
      <c r="D37" s="33" t="s">
        <v>19</v>
      </c>
      <c r="E37" s="33" t="s">
        <v>19</v>
      </c>
      <c r="F37" s="45">
        <f>'[1]проектная произв'!D33-[1]р11!F27-[1]р11!F28-[1]р11!F29-[1]р11!F30</f>
        <v>8.4685713333333332</v>
      </c>
      <c r="G37" s="38"/>
      <c r="H37" s="38"/>
      <c r="I37" s="38"/>
      <c r="J37" s="38"/>
      <c r="K37" s="38"/>
      <c r="L37" s="38"/>
      <c r="M37" s="38"/>
    </row>
    <row r="38" spans="1:13" x14ac:dyDescent="0.2">
      <c r="A38" s="34" t="s">
        <v>57</v>
      </c>
      <c r="B38" s="34" t="s">
        <v>58</v>
      </c>
      <c r="C38" s="33" t="s">
        <v>133</v>
      </c>
      <c r="D38" s="33" t="s">
        <v>19</v>
      </c>
      <c r="E38" s="33" t="s">
        <v>19</v>
      </c>
      <c r="F38" s="45">
        <f>'[1]проектная произв'!D34-[1]р11!F27</f>
        <v>0.45959800000000006</v>
      </c>
      <c r="G38" s="38"/>
      <c r="H38" s="38"/>
      <c r="I38" s="38"/>
      <c r="J38" s="38"/>
      <c r="K38" s="38"/>
      <c r="L38" s="38"/>
      <c r="M38" s="38"/>
    </row>
    <row r="39" spans="1:13" x14ac:dyDescent="0.2">
      <c r="A39" s="34" t="s">
        <v>59</v>
      </c>
      <c r="B39" s="34" t="s">
        <v>60</v>
      </c>
      <c r="C39" s="33" t="s">
        <v>133</v>
      </c>
      <c r="D39" s="33" t="s">
        <v>19</v>
      </c>
      <c r="E39" s="33" t="s">
        <v>19</v>
      </c>
      <c r="F39" s="45">
        <f>'[1]проектная произв'!D35-[1]р11!F28</f>
        <v>0.43871399999999999</v>
      </c>
      <c r="G39" s="38"/>
      <c r="H39" s="38"/>
      <c r="I39" s="38"/>
      <c r="J39" s="38"/>
      <c r="K39" s="38"/>
      <c r="L39" s="38"/>
      <c r="M39" s="38"/>
    </row>
    <row r="40" spans="1:13" x14ac:dyDescent="0.2">
      <c r="A40" s="34" t="s">
        <v>61</v>
      </c>
      <c r="B40" s="31" t="s">
        <v>62</v>
      </c>
      <c r="C40" s="33" t="s">
        <v>133</v>
      </c>
      <c r="D40" s="33" t="s">
        <v>19</v>
      </c>
      <c r="E40" s="33" t="s">
        <v>19</v>
      </c>
      <c r="F40" s="45">
        <f>'[1]проектная произв'!D54-[1]р11!F29</f>
        <v>0.49752000000000002</v>
      </c>
      <c r="G40" s="38"/>
      <c r="H40" s="38"/>
      <c r="I40" s="38"/>
      <c r="J40" s="38"/>
      <c r="K40" s="38"/>
      <c r="L40" s="38"/>
      <c r="M40" s="38"/>
    </row>
    <row r="41" spans="1:13" x14ac:dyDescent="0.2">
      <c r="A41" s="34" t="s">
        <v>63</v>
      </c>
      <c r="B41" s="31" t="s">
        <v>64</v>
      </c>
      <c r="C41" s="33" t="s">
        <v>133</v>
      </c>
      <c r="D41" s="33"/>
      <c r="E41" s="33"/>
      <c r="F41" s="45">
        <f>'[1]проектная произв'!D66-[1]р11!F30</f>
        <v>3.2195839459459461</v>
      </c>
      <c r="G41" s="38"/>
      <c r="H41" s="38"/>
      <c r="I41" s="38"/>
      <c r="J41" s="38"/>
      <c r="K41" s="38"/>
      <c r="L41" s="38"/>
      <c r="M41" s="38"/>
    </row>
    <row r="42" spans="1:13" x14ac:dyDescent="0.2">
      <c r="A42" s="34" t="s">
        <v>65</v>
      </c>
      <c r="B42" s="34" t="s">
        <v>66</v>
      </c>
      <c r="C42" s="33" t="s">
        <v>133</v>
      </c>
      <c r="D42" s="33" t="s">
        <v>19</v>
      </c>
      <c r="E42" s="33" t="s">
        <v>19</v>
      </c>
      <c r="F42" s="45">
        <f>'[1]проектная произв'!D36-0</f>
        <v>46.666666666666664</v>
      </c>
      <c r="G42" s="38"/>
      <c r="H42" s="38"/>
      <c r="I42" s="38"/>
      <c r="J42" s="38"/>
      <c r="K42" s="38"/>
      <c r="L42" s="38"/>
      <c r="M42" s="38"/>
    </row>
    <row r="43" spans="1:13" x14ac:dyDescent="0.2">
      <c r="A43" s="34" t="s">
        <v>67</v>
      </c>
      <c r="B43" s="34" t="s">
        <v>68</v>
      </c>
      <c r="C43" s="33" t="s">
        <v>133</v>
      </c>
      <c r="D43" s="33" t="s">
        <v>19</v>
      </c>
      <c r="E43" s="33" t="s">
        <v>19</v>
      </c>
      <c r="F43" s="45">
        <f>'[1]проектная произв'!D37-[1]р11!F42</f>
        <v>40.928058</v>
      </c>
      <c r="G43" s="38"/>
      <c r="H43" s="38"/>
      <c r="I43" s="38"/>
      <c r="J43" s="38"/>
      <c r="K43" s="38"/>
      <c r="L43" s="38"/>
      <c r="M43" s="38"/>
    </row>
    <row r="44" spans="1:13" x14ac:dyDescent="0.2">
      <c r="A44" s="34" t="s">
        <v>69</v>
      </c>
      <c r="B44" s="34" t="s">
        <v>70</v>
      </c>
      <c r="C44" s="33" t="s">
        <v>133</v>
      </c>
      <c r="D44" s="33" t="s">
        <v>19</v>
      </c>
      <c r="E44" s="33" t="s">
        <v>19</v>
      </c>
      <c r="F44" s="45">
        <f>'[1]проектная произв'!D38-[1]р11!F42</f>
        <v>4.2280579999999999</v>
      </c>
      <c r="G44" s="38"/>
      <c r="H44" s="38"/>
      <c r="I44" s="38"/>
      <c r="J44" s="38"/>
      <c r="K44" s="38"/>
      <c r="L44" s="38"/>
      <c r="M44" s="38"/>
    </row>
    <row r="45" spans="1:13" x14ac:dyDescent="0.2">
      <c r="A45" s="34" t="s">
        <v>71</v>
      </c>
      <c r="B45" s="34" t="s">
        <v>72</v>
      </c>
      <c r="C45" s="33" t="s">
        <v>133</v>
      </c>
      <c r="D45" s="33" t="s">
        <v>19</v>
      </c>
      <c r="E45" s="33" t="s">
        <v>19</v>
      </c>
      <c r="F45" s="45">
        <f>'[1]проектная произв'!D39-SUM([1]р11!F43:F58)</f>
        <v>32.947395</v>
      </c>
      <c r="G45" s="38"/>
      <c r="H45" s="38"/>
      <c r="I45" s="38"/>
      <c r="J45" s="38"/>
      <c r="K45" s="38"/>
      <c r="L45" s="38"/>
      <c r="M45" s="38"/>
    </row>
    <row r="46" spans="1:13" x14ac:dyDescent="0.2">
      <c r="A46" s="34" t="s">
        <v>73</v>
      </c>
      <c r="B46" s="34" t="s">
        <v>74</v>
      </c>
      <c r="C46" s="33" t="s">
        <v>133</v>
      </c>
      <c r="D46" s="33" t="s">
        <v>19</v>
      </c>
      <c r="E46" s="33" t="s">
        <v>19</v>
      </c>
      <c r="F46" s="45">
        <f>'[1]проектная произв'!D45-[1]р11!F48</f>
        <v>4.5549549999999996</v>
      </c>
      <c r="G46" s="38"/>
      <c r="H46" s="38"/>
      <c r="I46" s="38"/>
      <c r="J46" s="38"/>
      <c r="K46" s="38"/>
      <c r="L46" s="38"/>
      <c r="M46" s="38"/>
    </row>
    <row r="47" spans="1:13" x14ac:dyDescent="0.2">
      <c r="A47" s="34" t="s">
        <v>75</v>
      </c>
      <c r="B47" s="34" t="s">
        <v>76</v>
      </c>
      <c r="C47" s="33" t="s">
        <v>133</v>
      </c>
      <c r="D47" s="33" t="s">
        <v>19</v>
      </c>
      <c r="E47" s="33" t="s">
        <v>19</v>
      </c>
      <c r="F47" s="45">
        <f>'[1]проектная произв'!D42-[1]р11!F43</f>
        <v>2.918345</v>
      </c>
      <c r="G47" s="38"/>
      <c r="H47" s="38"/>
      <c r="I47" s="38"/>
      <c r="J47" s="38"/>
      <c r="K47" s="38"/>
      <c r="L47" s="38"/>
      <c r="M47" s="38"/>
    </row>
    <row r="48" spans="1:13" x14ac:dyDescent="0.2">
      <c r="A48" s="34" t="s">
        <v>77</v>
      </c>
      <c r="B48" s="34" t="s">
        <v>78</v>
      </c>
      <c r="C48" s="33" t="s">
        <v>133</v>
      </c>
      <c r="D48" s="33" t="s">
        <v>19</v>
      </c>
      <c r="E48" s="33" t="s">
        <v>19</v>
      </c>
      <c r="F48" s="45">
        <f>'[1]проектная произв'!D43-[1]р11!F47</f>
        <v>1.1581009999999998</v>
      </c>
      <c r="G48" s="38"/>
      <c r="H48" s="38"/>
      <c r="I48" s="38"/>
      <c r="J48" s="38"/>
      <c r="K48" s="38"/>
      <c r="L48" s="38"/>
      <c r="M48" s="38"/>
    </row>
    <row r="49" spans="1:13" x14ac:dyDescent="0.2">
      <c r="A49" s="35" t="s">
        <v>79</v>
      </c>
      <c r="B49" s="35" t="s">
        <v>80</v>
      </c>
      <c r="C49" s="33" t="s">
        <v>133</v>
      </c>
      <c r="D49" s="33" t="s">
        <v>19</v>
      </c>
      <c r="E49" s="33" t="s">
        <v>19</v>
      </c>
      <c r="F49" s="45">
        <f>'[1]проектная произв'!D44-[1]р11!F44</f>
        <v>1.7780749999999999</v>
      </c>
      <c r="G49" s="38"/>
      <c r="H49" s="38"/>
      <c r="I49" s="38"/>
      <c r="J49" s="38"/>
      <c r="K49" s="38"/>
      <c r="L49" s="38"/>
      <c r="M49" s="38"/>
    </row>
    <row r="50" spans="1:13" x14ac:dyDescent="0.2">
      <c r="A50" s="35" t="s">
        <v>81</v>
      </c>
      <c r="B50" s="35" t="s">
        <v>82</v>
      </c>
      <c r="C50" s="33" t="s">
        <v>133</v>
      </c>
      <c r="D50" s="36" t="s">
        <v>19</v>
      </c>
      <c r="E50" s="36" t="s">
        <v>19</v>
      </c>
      <c r="F50" s="45">
        <f>'[1]проектная произв'!D58-[1]р11!F45</f>
        <v>0.72975141875825622</v>
      </c>
      <c r="G50" s="38"/>
      <c r="H50" s="38"/>
      <c r="I50" s="38"/>
      <c r="J50" s="38"/>
      <c r="K50" s="38"/>
      <c r="L50" s="38"/>
      <c r="M50" s="38"/>
    </row>
    <row r="51" spans="1:13" x14ac:dyDescent="0.2">
      <c r="A51" s="35" t="s">
        <v>83</v>
      </c>
      <c r="B51" s="35" t="s">
        <v>84</v>
      </c>
      <c r="C51" s="33" t="s">
        <v>133</v>
      </c>
      <c r="D51" s="36" t="s">
        <v>19</v>
      </c>
      <c r="E51" s="36" t="s">
        <v>19</v>
      </c>
      <c r="F51" s="58">
        <f>'[1]проектная произв'!D62-[1]р11!F46</f>
        <v>1.3742595744680852</v>
      </c>
      <c r="G51" s="38"/>
      <c r="H51" s="38"/>
      <c r="I51" s="38"/>
      <c r="J51" s="38"/>
      <c r="K51" s="38"/>
      <c r="L51" s="38"/>
      <c r="M51" s="38"/>
    </row>
    <row r="52" spans="1:13" x14ac:dyDescent="0.2">
      <c r="A52" s="34" t="s">
        <v>85</v>
      </c>
      <c r="B52" s="34" t="s">
        <v>86</v>
      </c>
      <c r="C52" s="33" t="s">
        <v>133</v>
      </c>
      <c r="D52" s="36" t="s">
        <v>19</v>
      </c>
      <c r="E52" s="36" t="s">
        <v>19</v>
      </c>
      <c r="F52" s="58">
        <f>'[1]проектная произв'!D45-[1]р11!F48</f>
        <v>4.5549549999999996</v>
      </c>
      <c r="G52" s="38"/>
      <c r="H52" s="38"/>
      <c r="I52" s="38"/>
      <c r="J52" s="38"/>
      <c r="K52" s="38"/>
      <c r="L52" s="38"/>
      <c r="M52" s="38"/>
    </row>
    <row r="53" spans="1:13" x14ac:dyDescent="0.2">
      <c r="A53" s="34" t="s">
        <v>72</v>
      </c>
      <c r="B53" s="34" t="s">
        <v>87</v>
      </c>
      <c r="C53" s="33" t="s">
        <v>133</v>
      </c>
      <c r="D53" s="36" t="s">
        <v>19</v>
      </c>
      <c r="E53" s="36" t="s">
        <v>19</v>
      </c>
      <c r="F53" s="45">
        <f>'[1]проектная произв'!D41-[1]р11!F54-[1]р11!F58</f>
        <v>32.481641333333336</v>
      </c>
      <c r="G53" s="38"/>
      <c r="H53" s="38"/>
      <c r="I53" s="38"/>
      <c r="J53" s="38"/>
      <c r="K53" s="38"/>
      <c r="L53" s="38"/>
      <c r="M53" s="38"/>
    </row>
    <row r="54" spans="1:13" x14ac:dyDescent="0.2">
      <c r="A54" s="34" t="s">
        <v>88</v>
      </c>
      <c r="B54" s="34" t="s">
        <v>89</v>
      </c>
      <c r="C54" s="33" t="s">
        <v>133</v>
      </c>
      <c r="D54" s="36" t="s">
        <v>19</v>
      </c>
      <c r="E54" s="36" t="s">
        <v>19</v>
      </c>
      <c r="F54" s="45">
        <f>'[1]проектная произв'!D46-[1]р11!F54</f>
        <v>1.1339139999999999</v>
      </c>
      <c r="G54" s="38"/>
      <c r="H54" s="38"/>
      <c r="I54" s="38"/>
      <c r="J54" s="38"/>
      <c r="K54" s="38"/>
      <c r="L54" s="38"/>
      <c r="M54" s="38"/>
    </row>
    <row r="55" spans="1:13" x14ac:dyDescent="0.2">
      <c r="A55" s="34" t="s">
        <v>90</v>
      </c>
      <c r="B55" s="34" t="s">
        <v>91</v>
      </c>
      <c r="C55" s="33" t="s">
        <v>133</v>
      </c>
      <c r="D55" s="36" t="s">
        <v>19</v>
      </c>
      <c r="E55" s="36" t="s">
        <v>19</v>
      </c>
      <c r="F55" s="45">
        <f>'[1]проектная произв'!D61-[1]р11!F57</f>
        <v>0.36170699999999995</v>
      </c>
      <c r="G55" s="38"/>
      <c r="H55" s="38"/>
      <c r="I55" s="38"/>
      <c r="J55" s="38"/>
      <c r="K55" s="38"/>
      <c r="L55" s="38"/>
      <c r="M55" s="38"/>
    </row>
    <row r="56" spans="1:13" x14ac:dyDescent="0.2">
      <c r="A56" s="34" t="s">
        <v>92</v>
      </c>
      <c r="B56" s="34" t="s">
        <v>93</v>
      </c>
      <c r="C56" s="33" t="s">
        <v>133</v>
      </c>
      <c r="D56" s="33" t="s">
        <v>19</v>
      </c>
      <c r="E56" s="33" t="s">
        <v>19</v>
      </c>
      <c r="F56" s="45">
        <f>'[1]проектная произв'!D50-[1]р11!F58</f>
        <v>6.8833939999999991</v>
      </c>
      <c r="G56" s="38"/>
      <c r="H56" s="38"/>
      <c r="I56" s="38"/>
      <c r="J56" s="38"/>
      <c r="K56" s="38"/>
      <c r="L56" s="38"/>
      <c r="M56" s="38"/>
    </row>
    <row r="57" spans="1:13" x14ac:dyDescent="0.2">
      <c r="A57" s="34" t="s">
        <v>94</v>
      </c>
      <c r="B57" s="34" t="s">
        <v>95</v>
      </c>
      <c r="C57" s="33" t="s">
        <v>133</v>
      </c>
      <c r="D57" s="33" t="s">
        <v>19</v>
      </c>
      <c r="E57" s="33" t="s">
        <v>19</v>
      </c>
      <c r="F57" s="45">
        <f>'[1]проектная произв'!D59-[1]р11!F53</f>
        <v>1.6530100000000001</v>
      </c>
      <c r="G57" s="38"/>
      <c r="H57" s="38"/>
      <c r="I57" s="38"/>
      <c r="J57" s="38"/>
      <c r="K57" s="38"/>
      <c r="L57" s="38"/>
      <c r="M57" s="38"/>
    </row>
    <row r="58" spans="1:13" x14ac:dyDescent="0.2">
      <c r="A58" s="34" t="s">
        <v>96</v>
      </c>
      <c r="B58" s="34" t="s">
        <v>97</v>
      </c>
      <c r="C58" s="33" t="s">
        <v>133</v>
      </c>
      <c r="D58" s="33" t="s">
        <v>19</v>
      </c>
      <c r="E58" s="33" t="s">
        <v>19</v>
      </c>
      <c r="F58" s="45">
        <f>'[1]проектная произв'!D60-[1]р11!F55</f>
        <v>1.2695246666666666</v>
      </c>
      <c r="G58" s="38"/>
      <c r="H58" s="38"/>
      <c r="I58" s="38"/>
      <c r="J58" s="38"/>
      <c r="K58" s="38"/>
      <c r="L58" s="38"/>
      <c r="M58" s="38"/>
    </row>
    <row r="59" spans="1:13" x14ac:dyDescent="0.2">
      <c r="A59" s="34" t="s">
        <v>98</v>
      </c>
      <c r="B59" s="34" t="s">
        <v>99</v>
      </c>
      <c r="C59" s="33" t="s">
        <v>133</v>
      </c>
      <c r="D59" s="33" t="s">
        <v>19</v>
      </c>
      <c r="E59" s="33" t="s">
        <v>19</v>
      </c>
      <c r="F59" s="45">
        <f>'[1]проектная произв'!D63-[1]р11!F56</f>
        <v>0.84843299999999999</v>
      </c>
      <c r="G59" s="38"/>
      <c r="H59" s="38"/>
      <c r="I59" s="38"/>
      <c r="J59" s="38"/>
      <c r="K59" s="38"/>
      <c r="L59" s="38"/>
      <c r="M59" s="38"/>
    </row>
    <row r="60" spans="1:13" ht="12.75" customHeight="1" x14ac:dyDescent="0.2">
      <c r="A60" s="34" t="s">
        <v>100</v>
      </c>
      <c r="B60" s="34" t="s">
        <v>101</v>
      </c>
      <c r="C60" s="33" t="s">
        <v>133</v>
      </c>
      <c r="D60" s="33" t="s">
        <v>19</v>
      </c>
      <c r="E60" s="33" t="s">
        <v>19</v>
      </c>
      <c r="F60" s="45">
        <f>'[1]проектная произв'!D49-SUM([1]р11!F49:F52)</f>
        <v>22.122171000000002</v>
      </c>
      <c r="G60" s="38"/>
      <c r="H60" s="38"/>
      <c r="I60" s="38"/>
      <c r="J60" s="38"/>
      <c r="K60" s="38"/>
      <c r="L60" s="38"/>
      <c r="M60" s="38"/>
    </row>
    <row r="61" spans="1:13" ht="12.75" customHeight="1" x14ac:dyDescent="0.2">
      <c r="A61" s="34" t="s">
        <v>102</v>
      </c>
      <c r="B61" s="34" t="s">
        <v>103</v>
      </c>
      <c r="C61" s="33" t="s">
        <v>133</v>
      </c>
      <c r="D61" s="33" t="s">
        <v>19</v>
      </c>
      <c r="E61" s="33" t="s">
        <v>19</v>
      </c>
      <c r="F61" s="45">
        <f>'[1]проектная произв'!D48-[1]р11!F52</f>
        <v>0.86119533333333331</v>
      </c>
      <c r="G61" s="38"/>
      <c r="H61" s="38"/>
      <c r="I61" s="38"/>
      <c r="J61" s="38"/>
      <c r="K61" s="38"/>
      <c r="L61" s="38"/>
      <c r="M61" s="38"/>
    </row>
    <row r="62" spans="1:13" ht="12.75" customHeight="1" x14ac:dyDescent="0.2">
      <c r="A62" s="34" t="s">
        <v>104</v>
      </c>
      <c r="B62" s="31" t="s">
        <v>105</v>
      </c>
      <c r="C62" s="33" t="s">
        <v>133</v>
      </c>
      <c r="D62" s="33" t="s">
        <v>19</v>
      </c>
      <c r="E62" s="33" t="s">
        <v>19</v>
      </c>
      <c r="F62" s="45">
        <f>'[1]проектная произв'!D55-[1]р11!F49</f>
        <v>0.65089668824306468</v>
      </c>
      <c r="G62" s="38"/>
      <c r="H62" s="38"/>
      <c r="I62" s="38"/>
      <c r="J62" s="38"/>
      <c r="K62" s="38"/>
      <c r="L62" s="38"/>
      <c r="M62" s="38"/>
    </row>
    <row r="63" spans="1:13" ht="12.75" customHeight="1" x14ac:dyDescent="0.2">
      <c r="A63" s="34" t="s">
        <v>106</v>
      </c>
      <c r="B63" s="31" t="s">
        <v>107</v>
      </c>
      <c r="C63" s="33" t="s">
        <v>133</v>
      </c>
      <c r="D63" s="33" t="s">
        <v>19</v>
      </c>
      <c r="E63" s="33" t="s">
        <v>19</v>
      </c>
      <c r="F63" s="45">
        <f>'[1]проектная произв'!D56-[1]р11!F50</f>
        <v>0.99146183487450434</v>
      </c>
      <c r="G63" s="38"/>
      <c r="H63" s="38"/>
      <c r="I63" s="38"/>
      <c r="J63" s="38"/>
      <c r="K63" s="38"/>
      <c r="L63" s="38"/>
      <c r="M63" s="38"/>
    </row>
    <row r="64" spans="1:13" ht="12.75" customHeight="1" x14ac:dyDescent="0.2">
      <c r="A64" s="34" t="s">
        <v>108</v>
      </c>
      <c r="B64" s="31" t="s">
        <v>109</v>
      </c>
      <c r="C64" s="33" t="s">
        <v>133</v>
      </c>
      <c r="D64" s="33" t="s">
        <v>19</v>
      </c>
      <c r="E64" s="33" t="s">
        <v>19</v>
      </c>
      <c r="F64" s="45">
        <f>'[1]проектная произв'!D57-[1]р11!F51</f>
        <v>0.2580914940554821</v>
      </c>
      <c r="G64" s="38"/>
      <c r="H64" s="38"/>
      <c r="I64" s="38"/>
      <c r="J64" s="38"/>
      <c r="K64" s="38"/>
      <c r="L64" s="38"/>
      <c r="M64" s="38"/>
    </row>
    <row r="65" spans="1:6" x14ac:dyDescent="0.2">
      <c r="A65" s="39" t="s">
        <v>134</v>
      </c>
      <c r="B65" s="37"/>
      <c r="C65" s="40"/>
      <c r="D65" s="40"/>
      <c r="E65" s="40"/>
      <c r="F65" s="40"/>
    </row>
    <row r="66" spans="1:6" x14ac:dyDescent="0.2">
      <c r="A66" s="41" t="s">
        <v>135</v>
      </c>
      <c r="B66" s="42" t="s">
        <v>136</v>
      </c>
      <c r="C66" s="33" t="s">
        <v>133</v>
      </c>
      <c r="D66" s="33" t="s">
        <v>19</v>
      </c>
      <c r="E66" s="33" t="s">
        <v>19</v>
      </c>
      <c r="F66" s="46">
        <v>0.29149561446620026</v>
      </c>
    </row>
    <row r="67" spans="1:6" x14ac:dyDescent="0.2">
      <c r="A67" s="41" t="s">
        <v>137</v>
      </c>
      <c r="B67" s="42" t="s">
        <v>138</v>
      </c>
      <c r="C67" s="33" t="s">
        <v>133</v>
      </c>
      <c r="D67" s="33" t="s">
        <v>19</v>
      </c>
      <c r="E67" s="33" t="s">
        <v>19</v>
      </c>
      <c r="F67" s="46">
        <v>1.0383479658115364</v>
      </c>
    </row>
    <row r="68" spans="1:6" x14ac:dyDescent="0.2">
      <c r="A68" s="41" t="s">
        <v>139</v>
      </c>
      <c r="B68" s="42" t="s">
        <v>140</v>
      </c>
      <c r="C68" s="33" t="s">
        <v>133</v>
      </c>
      <c r="D68" s="33" t="s">
        <v>19</v>
      </c>
      <c r="E68" s="33" t="s">
        <v>19</v>
      </c>
      <c r="F68" s="46">
        <v>98.229964861147835</v>
      </c>
    </row>
    <row r="69" spans="1:6" x14ac:dyDescent="0.2">
      <c r="A69" s="41" t="s">
        <v>139</v>
      </c>
      <c r="B69" s="42" t="s">
        <v>141</v>
      </c>
      <c r="C69" s="33" t="s">
        <v>133</v>
      </c>
      <c r="D69" s="33" t="s">
        <v>19</v>
      </c>
      <c r="E69" s="33" t="s">
        <v>19</v>
      </c>
      <c r="F69" s="46">
        <v>0.18735856424361944</v>
      </c>
    </row>
    <row r="70" spans="1:6" x14ac:dyDescent="0.2">
      <c r="A70" s="41" t="s">
        <v>139</v>
      </c>
      <c r="B70" s="42" t="s">
        <v>142</v>
      </c>
      <c r="C70" s="33" t="s">
        <v>133</v>
      </c>
      <c r="D70" s="33" t="s">
        <v>19</v>
      </c>
      <c r="E70" s="33" t="s">
        <v>19</v>
      </c>
      <c r="F70" s="46">
        <v>0.93082688575692796</v>
      </c>
    </row>
    <row r="71" spans="1:6" x14ac:dyDescent="0.2">
      <c r="A71" s="41" t="s">
        <v>139</v>
      </c>
      <c r="B71" s="42" t="s">
        <v>143</v>
      </c>
      <c r="C71" s="33" t="s">
        <v>133</v>
      </c>
      <c r="D71" s="33" t="s">
        <v>19</v>
      </c>
      <c r="E71" s="33" t="s">
        <v>19</v>
      </c>
      <c r="F71" s="46">
        <v>4.8884134113205677</v>
      </c>
    </row>
    <row r="72" spans="1:6" x14ac:dyDescent="0.2">
      <c r="A72" s="41" t="s">
        <v>139</v>
      </c>
      <c r="B72" s="42" t="s">
        <v>144</v>
      </c>
      <c r="C72" s="33" t="s">
        <v>133</v>
      </c>
      <c r="D72" s="33" t="s">
        <v>19</v>
      </c>
      <c r="E72" s="33" t="s">
        <v>19</v>
      </c>
      <c r="F72" s="46">
        <v>9.64537595699165</v>
      </c>
    </row>
    <row r="73" spans="1:6" x14ac:dyDescent="0.2">
      <c r="A73" s="41" t="s">
        <v>139</v>
      </c>
      <c r="B73" s="42" t="s">
        <v>145</v>
      </c>
      <c r="C73" s="33" t="s">
        <v>133</v>
      </c>
      <c r="D73" s="33" t="s">
        <v>19</v>
      </c>
      <c r="E73" s="33" t="s">
        <v>19</v>
      </c>
      <c r="F73" s="46">
        <v>0.93050556377859861</v>
      </c>
    </row>
    <row r="74" spans="1:6" x14ac:dyDescent="0.2">
      <c r="A74" s="41" t="s">
        <v>139</v>
      </c>
      <c r="B74" s="42" t="s">
        <v>146</v>
      </c>
      <c r="C74" s="33" t="s">
        <v>133</v>
      </c>
      <c r="D74" s="33" t="s">
        <v>19</v>
      </c>
      <c r="E74" s="33" t="s">
        <v>19</v>
      </c>
      <c r="F74" s="46">
        <v>0.4580424937412208</v>
      </c>
    </row>
    <row r="75" spans="1:6" x14ac:dyDescent="0.2">
      <c r="A75" s="41" t="s">
        <v>139</v>
      </c>
      <c r="B75" s="42" t="s">
        <v>147</v>
      </c>
      <c r="C75" s="33" t="s">
        <v>133</v>
      </c>
      <c r="D75" s="33" t="s">
        <v>19</v>
      </c>
      <c r="E75" s="33" t="s">
        <v>19</v>
      </c>
      <c r="F75" s="46">
        <v>1.0530401733507826</v>
      </c>
    </row>
    <row r="76" spans="1:6" x14ac:dyDescent="0.2">
      <c r="A76" s="41" t="s">
        <v>139</v>
      </c>
      <c r="B76" s="42" t="s">
        <v>148</v>
      </c>
      <c r="C76" s="33" t="s">
        <v>133</v>
      </c>
      <c r="D76" s="33" t="s">
        <v>19</v>
      </c>
      <c r="E76" s="33" t="s">
        <v>19</v>
      </c>
      <c r="F76" s="46">
        <v>2.4496919418607899</v>
      </c>
    </row>
    <row r="77" spans="1:6" x14ac:dyDescent="0.2">
      <c r="A77" s="41" t="s">
        <v>149</v>
      </c>
      <c r="B77" s="43" t="s">
        <v>150</v>
      </c>
      <c r="C77" s="33" t="s">
        <v>133</v>
      </c>
      <c r="D77" s="33" t="s">
        <v>19</v>
      </c>
      <c r="E77" s="33" t="s">
        <v>19</v>
      </c>
      <c r="F77" s="46">
        <v>0.95960302899746774</v>
      </c>
    </row>
    <row r="78" spans="1:6" x14ac:dyDescent="0.2">
      <c r="A78" s="41" t="s">
        <v>151</v>
      </c>
      <c r="B78" s="43" t="s">
        <v>152</v>
      </c>
      <c r="C78" s="33" t="s">
        <v>133</v>
      </c>
      <c r="D78" s="33" t="s">
        <v>19</v>
      </c>
      <c r="E78" s="33" t="s">
        <v>19</v>
      </c>
      <c r="F78" s="46">
        <v>9.9738443390672255E-2</v>
      </c>
    </row>
    <row r="79" spans="1:6" x14ac:dyDescent="0.2">
      <c r="A79" s="41" t="s">
        <v>151</v>
      </c>
      <c r="B79" s="43" t="s">
        <v>153</v>
      </c>
      <c r="C79" s="33" t="s">
        <v>133</v>
      </c>
      <c r="D79" s="33" t="s">
        <v>19</v>
      </c>
      <c r="E79" s="33" t="s">
        <v>19</v>
      </c>
      <c r="F79" s="46">
        <v>0.57924231749802724</v>
      </c>
    </row>
    <row r="80" spans="1:6" x14ac:dyDescent="0.2">
      <c r="A80" s="41" t="s">
        <v>151</v>
      </c>
      <c r="B80" s="43" t="s">
        <v>154</v>
      </c>
      <c r="C80" s="33" t="s">
        <v>133</v>
      </c>
      <c r="D80" s="33" t="s">
        <v>19</v>
      </c>
      <c r="E80" s="33" t="s">
        <v>19</v>
      </c>
      <c r="F80" s="46">
        <v>0.48288382097611171</v>
      </c>
    </row>
    <row r="81" spans="1:9" x14ac:dyDescent="0.2">
      <c r="A81" s="41" t="s">
        <v>151</v>
      </c>
      <c r="B81" s="43" t="s">
        <v>155</v>
      </c>
      <c r="C81" s="33" t="s">
        <v>133</v>
      </c>
      <c r="D81" s="33" t="s">
        <v>19</v>
      </c>
      <c r="E81" s="33" t="s">
        <v>19</v>
      </c>
      <c r="F81" s="46">
        <v>0.20164061601919356</v>
      </c>
    </row>
    <row r="82" spans="1:9" x14ac:dyDescent="0.2">
      <c r="A82" s="63" t="s">
        <v>110</v>
      </c>
      <c r="B82" s="63"/>
      <c r="C82" s="63"/>
      <c r="D82" s="63"/>
      <c r="E82" s="63"/>
      <c r="F82" s="63"/>
      <c r="G82" s="64"/>
      <c r="H82" s="64"/>
      <c r="I82" s="64"/>
    </row>
  </sheetData>
  <mergeCells count="4">
    <mergeCell ref="A6:F6"/>
    <mergeCell ref="A7:F7"/>
    <mergeCell ref="A8:F8"/>
    <mergeCell ref="A82:I82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view="pageBreakPreview" topLeftCell="A43" zoomScale="87" zoomScaleNormal="100" zoomScaleSheetLayoutView="87" workbookViewId="0">
      <selection activeCell="A65" sqref="A65"/>
    </sheetView>
  </sheetViews>
  <sheetFormatPr defaultRowHeight="12.75" x14ac:dyDescent="0.2"/>
  <cols>
    <col min="1" max="1" width="43.85546875" style="3" customWidth="1"/>
    <col min="2" max="2" width="51.140625" style="3" customWidth="1"/>
    <col min="3" max="3" width="22.710937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2" x14ac:dyDescent="0.2">
      <c r="A1" s="1"/>
      <c r="B1" s="1"/>
      <c r="C1" s="1"/>
      <c r="D1" s="1"/>
      <c r="E1" s="1"/>
      <c r="F1" s="2" t="s">
        <v>0</v>
      </c>
    </row>
    <row r="2" spans="1:12" ht="18" x14ac:dyDescent="0.25">
      <c r="A2" s="1"/>
      <c r="B2" s="1"/>
      <c r="C2" s="1"/>
      <c r="D2" s="1"/>
      <c r="E2" s="1"/>
      <c r="F2" s="2" t="s">
        <v>1</v>
      </c>
      <c r="G2" s="4"/>
    </row>
    <row r="3" spans="1:12" x14ac:dyDescent="0.2">
      <c r="A3" s="1"/>
      <c r="B3" s="1"/>
      <c r="C3" s="1"/>
      <c r="D3" s="1"/>
      <c r="E3" s="1"/>
      <c r="F3" s="2" t="s">
        <v>2</v>
      </c>
    </row>
    <row r="4" spans="1:12" ht="15.75" x14ac:dyDescent="0.25">
      <c r="A4" s="5"/>
      <c r="B4" s="5"/>
      <c r="C4" s="5"/>
      <c r="D4" s="5"/>
      <c r="E4" s="5"/>
      <c r="F4" s="2"/>
    </row>
    <row r="5" spans="1:12" ht="15.75" x14ac:dyDescent="0.25">
      <c r="A5" s="5"/>
      <c r="B5" s="5"/>
      <c r="C5" s="5"/>
      <c r="D5" s="5"/>
      <c r="E5" s="5"/>
      <c r="F5" s="6" t="s">
        <v>3</v>
      </c>
    </row>
    <row r="6" spans="1:12" s="7" customFormat="1" ht="15.75" customHeight="1" x14ac:dyDescent="0.25">
      <c r="A6" s="60" t="s">
        <v>4</v>
      </c>
      <c r="B6" s="60"/>
      <c r="C6" s="60"/>
      <c r="D6" s="60"/>
      <c r="E6" s="60"/>
      <c r="F6" s="60"/>
    </row>
    <row r="7" spans="1:12" s="7" customFormat="1" ht="15.75" customHeight="1" x14ac:dyDescent="0.25">
      <c r="A7" s="61" t="s">
        <v>133</v>
      </c>
      <c r="B7" s="61"/>
      <c r="C7" s="61"/>
      <c r="D7" s="61"/>
      <c r="E7" s="61"/>
      <c r="F7" s="61"/>
      <c r="G7" s="48"/>
      <c r="H7" s="48"/>
      <c r="I7" s="48"/>
      <c r="J7" s="48"/>
      <c r="K7" s="48"/>
      <c r="L7" s="47"/>
    </row>
    <row r="8" spans="1:12" s="8" customFormat="1" ht="11.1" customHeight="1" x14ac:dyDescent="0.2">
      <c r="A8" s="62" t="s">
        <v>5</v>
      </c>
      <c r="B8" s="62"/>
      <c r="C8" s="62"/>
      <c r="D8" s="62"/>
      <c r="E8" s="62"/>
      <c r="F8" s="62"/>
      <c r="G8" s="16"/>
      <c r="H8" s="16"/>
      <c r="I8" s="16"/>
      <c r="J8" s="16"/>
      <c r="K8" s="16"/>
      <c r="L8" s="52"/>
    </row>
    <row r="9" spans="1:12" s="9" customFormat="1" ht="15.75" customHeight="1" x14ac:dyDescent="0.25">
      <c r="B9" s="10" t="s">
        <v>157</v>
      </c>
      <c r="C9" s="11" t="s">
        <v>131</v>
      </c>
      <c r="D9" s="12" t="s">
        <v>8</v>
      </c>
      <c r="F9" s="12"/>
      <c r="G9" s="53"/>
      <c r="H9" s="13"/>
      <c r="I9" s="13"/>
      <c r="J9" s="14"/>
      <c r="K9" s="12"/>
      <c r="L9" s="53"/>
    </row>
    <row r="10" spans="1:12" s="18" customFormat="1" ht="11.1" customHeight="1" x14ac:dyDescent="0.25">
      <c r="A10" s="15"/>
      <c r="B10" s="16"/>
      <c r="C10" s="17" t="s">
        <v>9</v>
      </c>
      <c r="D10" s="7"/>
      <c r="F10" s="19"/>
      <c r="G10" s="19"/>
      <c r="H10" s="16"/>
      <c r="I10" s="16"/>
      <c r="J10" s="20"/>
      <c r="K10" s="19"/>
      <c r="L10" s="54"/>
    </row>
    <row r="11" spans="1:12" s="23" customFormat="1" ht="15.75" customHeight="1" x14ac:dyDescent="0.25">
      <c r="A11" s="21"/>
      <c r="B11" s="16"/>
      <c r="C11" s="22" t="s">
        <v>132</v>
      </c>
      <c r="D11" s="7"/>
      <c r="F11" s="24"/>
      <c r="G11" s="54"/>
      <c r="H11" s="54"/>
      <c r="I11" s="54"/>
      <c r="J11" s="20"/>
      <c r="K11" s="55"/>
      <c r="L11" s="56"/>
    </row>
    <row r="12" spans="1:12" s="18" customFormat="1" ht="11.1" customHeight="1" x14ac:dyDescent="0.2">
      <c r="A12" s="17"/>
      <c r="B12" s="19"/>
      <c r="C12" s="27" t="s">
        <v>11</v>
      </c>
      <c r="D12" s="8"/>
      <c r="F12" s="19"/>
      <c r="G12" s="54"/>
      <c r="H12" s="54"/>
      <c r="I12" s="54"/>
      <c r="J12" s="20"/>
      <c r="K12" s="55"/>
      <c r="L12" s="54"/>
    </row>
    <row r="13" spans="1:12" ht="15.75" x14ac:dyDescent="0.25">
      <c r="A13" s="5"/>
      <c r="B13" s="5"/>
      <c r="C13" s="5"/>
      <c r="D13" s="5"/>
      <c r="E13" s="5"/>
      <c r="F13" s="5"/>
      <c r="G13" s="38"/>
      <c r="H13" s="38"/>
      <c r="I13" s="38"/>
      <c r="J13" s="38"/>
      <c r="K13" s="38"/>
      <c r="L13" s="38"/>
    </row>
    <row r="14" spans="1:12" s="29" customFormat="1" ht="38.25" x14ac:dyDescent="0.2">
      <c r="A14" s="28" t="s">
        <v>12</v>
      </c>
      <c r="B14" s="28" t="s">
        <v>13</v>
      </c>
      <c r="C14" s="28" t="s">
        <v>14</v>
      </c>
      <c r="D14" s="28" t="s">
        <v>15</v>
      </c>
      <c r="E14" s="28" t="s">
        <v>16</v>
      </c>
      <c r="F14" s="50" t="s">
        <v>17</v>
      </c>
      <c r="G14" s="57"/>
      <c r="H14" s="57"/>
      <c r="I14" s="57"/>
      <c r="J14" s="57"/>
      <c r="K14" s="57"/>
      <c r="L14" s="57"/>
    </row>
    <row r="15" spans="1:12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51">
        <v>6</v>
      </c>
      <c r="G15" s="38"/>
      <c r="H15" s="38"/>
      <c r="I15" s="38"/>
      <c r="J15" s="38"/>
      <c r="K15" s="38"/>
      <c r="L15" s="38"/>
    </row>
    <row r="16" spans="1:12" x14ac:dyDescent="0.2">
      <c r="A16" s="44" t="s">
        <v>156</v>
      </c>
      <c r="B16" s="30"/>
      <c r="C16" s="30"/>
      <c r="D16" s="30"/>
      <c r="E16" s="30"/>
      <c r="F16" s="51"/>
      <c r="G16" s="38"/>
      <c r="H16" s="38"/>
      <c r="I16" s="38"/>
      <c r="J16" s="38"/>
      <c r="K16" s="38"/>
      <c r="L16" s="38"/>
    </row>
    <row r="17" spans="1:12" x14ac:dyDescent="0.2">
      <c r="A17" s="31" t="s">
        <v>18</v>
      </c>
      <c r="B17" s="32"/>
      <c r="C17" s="33" t="s">
        <v>133</v>
      </c>
      <c r="D17" s="33" t="s">
        <v>19</v>
      </c>
      <c r="E17" s="33" t="s">
        <v>19</v>
      </c>
      <c r="F17" s="45">
        <f>(920+710+1200+960+510+1200)/12-[1]р12!F70</f>
        <v>212.6028489911489</v>
      </c>
      <c r="G17" s="49"/>
      <c r="H17" s="38"/>
      <c r="I17" s="38"/>
      <c r="J17" s="38"/>
      <c r="K17" s="38"/>
      <c r="L17" s="38"/>
    </row>
    <row r="18" spans="1:12" x14ac:dyDescent="0.2">
      <c r="A18" s="34" t="s">
        <v>20</v>
      </c>
      <c r="B18" s="34" t="s">
        <v>21</v>
      </c>
      <c r="C18" s="33" t="s">
        <v>133</v>
      </c>
      <c r="D18" s="33" t="s">
        <v>19</v>
      </c>
      <c r="E18" s="33" t="s">
        <v>19</v>
      </c>
      <c r="F18" s="45">
        <f>'[1]проектная произв'!D4-[1]р12!F21</f>
        <v>0.64982600000000001</v>
      </c>
      <c r="G18" s="38"/>
      <c r="H18" s="38"/>
      <c r="I18" s="38"/>
      <c r="J18" s="38"/>
      <c r="K18" s="38"/>
      <c r="L18" s="38"/>
    </row>
    <row r="19" spans="1:12" x14ac:dyDescent="0.2">
      <c r="A19" s="34" t="s">
        <v>20</v>
      </c>
      <c r="B19" s="34" t="s">
        <v>22</v>
      </c>
      <c r="C19" s="33" t="s">
        <v>133</v>
      </c>
      <c r="D19" s="33" t="s">
        <v>19</v>
      </c>
      <c r="E19" s="33" t="s">
        <v>19</v>
      </c>
      <c r="F19" s="45">
        <v>0</v>
      </c>
      <c r="G19" s="38"/>
      <c r="H19" s="38"/>
      <c r="I19" s="38"/>
      <c r="J19" s="38"/>
      <c r="K19" s="38"/>
      <c r="L19" s="38"/>
    </row>
    <row r="20" spans="1:12" x14ac:dyDescent="0.2">
      <c r="A20" s="34" t="s">
        <v>20</v>
      </c>
      <c r="B20" s="34" t="s">
        <v>23</v>
      </c>
      <c r="C20" s="33" t="s">
        <v>133</v>
      </c>
      <c r="D20" s="33" t="s">
        <v>19</v>
      </c>
      <c r="E20" s="33" t="s">
        <v>19</v>
      </c>
      <c r="F20" s="45">
        <f>'[1]проектная произв'!D6-[1]р12!F23</f>
        <v>0.14574166666666666</v>
      </c>
      <c r="G20" s="38"/>
      <c r="H20" s="38"/>
      <c r="I20" s="38"/>
      <c r="J20" s="38"/>
      <c r="K20" s="38"/>
      <c r="L20" s="38"/>
    </row>
    <row r="21" spans="1:12" x14ac:dyDescent="0.2">
      <c r="A21" s="34" t="s">
        <v>24</v>
      </c>
      <c r="B21" s="34" t="s">
        <v>25</v>
      </c>
      <c r="C21" s="33" t="s">
        <v>133</v>
      </c>
      <c r="D21" s="33" t="s">
        <v>19</v>
      </c>
      <c r="E21" s="33" t="s">
        <v>19</v>
      </c>
      <c r="F21" s="45">
        <f>'[1]проектная произв'!D8+'[1]проектная произв'!D68-[1]р12!F24</f>
        <v>3.7243240000000002</v>
      </c>
      <c r="G21" s="38"/>
      <c r="H21" s="38"/>
      <c r="I21" s="38"/>
      <c r="J21" s="38"/>
      <c r="K21" s="38"/>
      <c r="L21" s="38"/>
    </row>
    <row r="22" spans="1:12" x14ac:dyDescent="0.2">
      <c r="A22" s="34" t="s">
        <v>26</v>
      </c>
      <c r="B22" s="34" t="s">
        <v>27</v>
      </c>
      <c r="C22" s="33" t="s">
        <v>133</v>
      </c>
      <c r="D22" s="33" t="s">
        <v>19</v>
      </c>
      <c r="E22" s="33" t="s">
        <v>19</v>
      </c>
      <c r="F22" s="45">
        <f>'[1]проектная произв'!D12-[1]р12!F26</f>
        <v>1.1243566666666667</v>
      </c>
      <c r="G22" s="38"/>
      <c r="H22" s="38"/>
      <c r="I22" s="38"/>
      <c r="J22" s="38"/>
      <c r="K22" s="38"/>
      <c r="L22" s="38"/>
    </row>
    <row r="23" spans="1:12" x14ac:dyDescent="0.2">
      <c r="A23" s="34" t="s">
        <v>28</v>
      </c>
      <c r="B23" s="34" t="s">
        <v>29</v>
      </c>
      <c r="C23" s="33" t="s">
        <v>133</v>
      </c>
      <c r="D23" s="33" t="s">
        <v>19</v>
      </c>
      <c r="E23" s="33" t="s">
        <v>19</v>
      </c>
      <c r="F23" s="45">
        <f>'[1]проектная произв'!D14-[1]р12!F31</f>
        <v>4.0216086666666673</v>
      </c>
      <c r="G23" s="38"/>
      <c r="H23" s="38"/>
      <c r="I23" s="38"/>
      <c r="J23" s="38"/>
      <c r="K23" s="38"/>
      <c r="L23" s="38"/>
    </row>
    <row r="24" spans="1:12" x14ac:dyDescent="0.2">
      <c r="A24" s="34" t="s">
        <v>30</v>
      </c>
      <c r="B24" s="34" t="s">
        <v>31</v>
      </c>
      <c r="C24" s="33" t="s">
        <v>133</v>
      </c>
      <c r="D24" s="33" t="s">
        <v>19</v>
      </c>
      <c r="E24" s="33" t="s">
        <v>19</v>
      </c>
      <c r="F24" s="45">
        <f>'[1]проектная произв'!D16+'[1]проектная произв'!D64-[1]р12!F33</f>
        <v>40.121216333333336</v>
      </c>
      <c r="G24" s="38"/>
      <c r="H24" s="38"/>
      <c r="I24" s="38"/>
      <c r="J24" s="38"/>
      <c r="K24" s="38"/>
      <c r="L24" s="38"/>
    </row>
    <row r="25" spans="1:12" x14ac:dyDescent="0.2">
      <c r="A25" s="34" t="s">
        <v>32</v>
      </c>
      <c r="B25" s="34" t="s">
        <v>33</v>
      </c>
      <c r="C25" s="33" t="s">
        <v>133</v>
      </c>
      <c r="D25" s="33" t="s">
        <v>19</v>
      </c>
      <c r="E25" s="33" t="s">
        <v>19</v>
      </c>
      <c r="F25" s="45">
        <f>'[1]проектная произв'!D17-[1]р12!F32</f>
        <v>7.7011666666666659E-2</v>
      </c>
      <c r="G25" s="38"/>
      <c r="H25" s="38"/>
      <c r="I25" s="38"/>
      <c r="J25" s="38"/>
      <c r="K25" s="38"/>
      <c r="L25" s="38"/>
    </row>
    <row r="26" spans="1:12" x14ac:dyDescent="0.2">
      <c r="A26" s="34" t="s">
        <v>34</v>
      </c>
      <c r="B26" s="34" t="s">
        <v>35</v>
      </c>
      <c r="C26" s="33" t="s">
        <v>133</v>
      </c>
      <c r="D26" s="33" t="s">
        <v>19</v>
      </c>
      <c r="E26" s="33" t="s">
        <v>19</v>
      </c>
      <c r="F26" s="45">
        <f>'[1]проектная произв'!D18-[1]р12!F34-[1]р12!F35</f>
        <v>0.91805433333333331</v>
      </c>
      <c r="G26" s="38"/>
      <c r="H26" s="38"/>
      <c r="I26" s="38"/>
      <c r="J26" s="38"/>
      <c r="K26" s="38"/>
      <c r="L26" s="38"/>
    </row>
    <row r="27" spans="1:12" x14ac:dyDescent="0.2">
      <c r="A27" s="34" t="s">
        <v>36</v>
      </c>
      <c r="B27" s="34" t="s">
        <v>37</v>
      </c>
      <c r="C27" s="33" t="s">
        <v>133</v>
      </c>
      <c r="D27" s="33" t="s">
        <v>19</v>
      </c>
      <c r="E27" s="33" t="s">
        <v>19</v>
      </c>
      <c r="F27" s="45">
        <f>'[1]проектная произв'!D19-[1]р12!F34</f>
        <v>1.1072526666666667</v>
      </c>
      <c r="G27" s="38"/>
      <c r="H27" s="38"/>
      <c r="I27" s="38"/>
      <c r="J27" s="38"/>
      <c r="K27" s="38"/>
      <c r="L27" s="38"/>
    </row>
    <row r="28" spans="1:12" x14ac:dyDescent="0.2">
      <c r="A28" s="34" t="s">
        <v>38</v>
      </c>
      <c r="B28" s="34" t="s">
        <v>39</v>
      </c>
      <c r="C28" s="33" t="s">
        <v>133</v>
      </c>
      <c r="D28" s="33" t="s">
        <v>19</v>
      </c>
      <c r="E28" s="33" t="s">
        <v>19</v>
      </c>
      <c r="F28" s="45">
        <v>0</v>
      </c>
      <c r="G28" s="38"/>
      <c r="H28" s="38"/>
      <c r="I28" s="38"/>
      <c r="J28" s="38"/>
      <c r="K28" s="38"/>
      <c r="L28" s="38"/>
    </row>
    <row r="29" spans="1:12" x14ac:dyDescent="0.2">
      <c r="A29" s="34" t="s">
        <v>40</v>
      </c>
      <c r="B29" s="34" t="s">
        <v>41</v>
      </c>
      <c r="C29" s="33" t="s">
        <v>133</v>
      </c>
      <c r="D29" s="33" t="s">
        <v>19</v>
      </c>
      <c r="E29" s="33" t="s">
        <v>19</v>
      </c>
      <c r="F29" s="45">
        <f>'[1]проектная произв'!D21-[1]р12!F36</f>
        <v>8.0387206666666664</v>
      </c>
      <c r="G29" s="38"/>
      <c r="H29" s="38"/>
      <c r="I29" s="38"/>
      <c r="J29" s="38"/>
      <c r="K29" s="38"/>
      <c r="L29" s="38"/>
    </row>
    <row r="30" spans="1:12" x14ac:dyDescent="0.2">
      <c r="A30" s="34" t="s">
        <v>42</v>
      </c>
      <c r="B30" s="34" t="s">
        <v>43</v>
      </c>
      <c r="C30" s="33" t="s">
        <v>133</v>
      </c>
      <c r="D30" s="33" t="s">
        <v>19</v>
      </c>
      <c r="E30" s="33" t="s">
        <v>19</v>
      </c>
      <c r="F30" s="45">
        <f>'[1]проектная произв'!D23-[1]р12!F41</f>
        <v>-0.44974499999999984</v>
      </c>
      <c r="G30" s="38"/>
      <c r="H30" s="38"/>
      <c r="I30" s="38"/>
      <c r="J30" s="38"/>
      <c r="K30" s="38"/>
      <c r="L30" s="38"/>
    </row>
    <row r="31" spans="1:12" x14ac:dyDescent="0.2">
      <c r="A31" s="34" t="s">
        <v>44</v>
      </c>
      <c r="B31" s="34" t="s">
        <v>45</v>
      </c>
      <c r="C31" s="33" t="s">
        <v>133</v>
      </c>
      <c r="D31" s="33" t="s">
        <v>19</v>
      </c>
      <c r="E31" s="33" t="s">
        <v>19</v>
      </c>
      <c r="F31" s="45">
        <f>'[1]проектная произв'!D26-[1]р12!F39</f>
        <v>9.9323086666666676</v>
      </c>
      <c r="G31" s="38"/>
      <c r="H31" s="38"/>
      <c r="I31" s="38"/>
      <c r="J31" s="38"/>
      <c r="K31" s="38"/>
      <c r="L31" s="38"/>
    </row>
    <row r="32" spans="1:12" x14ac:dyDescent="0.2">
      <c r="A32" s="34" t="s">
        <v>46</v>
      </c>
      <c r="B32" s="34" t="s">
        <v>47</v>
      </c>
      <c r="C32" s="33" t="s">
        <v>133</v>
      </c>
      <c r="D32" s="33" t="s">
        <v>19</v>
      </c>
      <c r="E32" s="33" t="s">
        <v>19</v>
      </c>
      <c r="F32" s="45">
        <v>0</v>
      </c>
      <c r="G32" s="38"/>
      <c r="H32" s="38"/>
      <c r="I32" s="38"/>
      <c r="J32" s="38"/>
      <c r="K32" s="38"/>
      <c r="L32" s="38"/>
    </row>
    <row r="33" spans="1:12" x14ac:dyDescent="0.2">
      <c r="A33" s="34" t="s">
        <v>48</v>
      </c>
      <c r="B33" s="34" t="s">
        <v>49</v>
      </c>
      <c r="C33" s="33" t="s">
        <v>133</v>
      </c>
      <c r="D33" s="33" t="s">
        <v>19</v>
      </c>
      <c r="E33" s="33" t="s">
        <v>19</v>
      </c>
      <c r="F33" s="45">
        <f>'[1]проектная произв'!D29-[1]р12!F40</f>
        <v>14.250322666666666</v>
      </c>
      <c r="G33" s="38"/>
      <c r="H33" s="38"/>
      <c r="I33" s="38"/>
      <c r="J33" s="38"/>
      <c r="K33" s="38"/>
      <c r="L33" s="38"/>
    </row>
    <row r="34" spans="1:12" x14ac:dyDescent="0.2">
      <c r="A34" s="34" t="s">
        <v>50</v>
      </c>
      <c r="B34" s="34" t="s">
        <v>51</v>
      </c>
      <c r="C34" s="33" t="s">
        <v>133</v>
      </c>
      <c r="D34" s="33" t="s">
        <v>19</v>
      </c>
      <c r="E34" s="33" t="s">
        <v>19</v>
      </c>
      <c r="F34" s="45">
        <f>'[1]проектная произв'!D30-[1]р12!F40</f>
        <v>0.12532266666666669</v>
      </c>
      <c r="G34" s="38"/>
      <c r="H34" s="38"/>
      <c r="I34" s="38"/>
      <c r="J34" s="38"/>
      <c r="K34" s="38"/>
      <c r="L34" s="38"/>
    </row>
    <row r="35" spans="1:12" x14ac:dyDescent="0.2">
      <c r="A35" s="34" t="s">
        <v>50</v>
      </c>
      <c r="B35" s="34" t="s">
        <v>52</v>
      </c>
      <c r="C35" s="33" t="s">
        <v>133</v>
      </c>
      <c r="D35" s="33" t="s">
        <v>19</v>
      </c>
      <c r="E35" s="33" t="s">
        <v>19</v>
      </c>
      <c r="F35" s="45">
        <f>'[1]проектная произв'!D31-[1]р12!F37</f>
        <v>13.239578</v>
      </c>
      <c r="G35" s="38"/>
      <c r="H35" s="38"/>
      <c r="I35" s="38"/>
      <c r="J35" s="38"/>
      <c r="K35" s="38"/>
      <c r="L35" s="38"/>
    </row>
    <row r="36" spans="1:12" x14ac:dyDescent="0.2">
      <c r="A36" s="34" t="s">
        <v>53</v>
      </c>
      <c r="B36" s="34" t="s">
        <v>54</v>
      </c>
      <c r="C36" s="33" t="s">
        <v>133</v>
      </c>
      <c r="D36" s="33" t="s">
        <v>19</v>
      </c>
      <c r="E36" s="33" t="s">
        <v>19</v>
      </c>
      <c r="F36" s="45">
        <f>'[1]проектная произв'!D32-[1]р12!F37</f>
        <v>0.21874466666666659</v>
      </c>
      <c r="G36" s="38"/>
      <c r="H36" s="38"/>
      <c r="I36" s="38"/>
      <c r="J36" s="38"/>
      <c r="K36" s="38"/>
      <c r="L36" s="38"/>
    </row>
    <row r="37" spans="1:12" x14ac:dyDescent="0.2">
      <c r="A37" s="34" t="s">
        <v>55</v>
      </c>
      <c r="B37" s="34" t="s">
        <v>56</v>
      </c>
      <c r="C37" s="33" t="s">
        <v>133</v>
      </c>
      <c r="D37" s="33" t="s">
        <v>19</v>
      </c>
      <c r="E37" s="33" t="s">
        <v>19</v>
      </c>
      <c r="F37" s="45">
        <f>'[1]проектная произв'!D33-[1]р12!F27-[1]р12!F28-[1]р12!F29-[1]р12!F30</f>
        <v>8.7650933333333327</v>
      </c>
      <c r="G37" s="38"/>
      <c r="H37" s="38"/>
      <c r="I37" s="38"/>
      <c r="J37" s="38"/>
      <c r="K37" s="38"/>
      <c r="L37" s="38"/>
    </row>
    <row r="38" spans="1:12" x14ac:dyDescent="0.2">
      <c r="A38" s="34" t="s">
        <v>57</v>
      </c>
      <c r="B38" s="34" t="s">
        <v>58</v>
      </c>
      <c r="C38" s="33" t="s">
        <v>133</v>
      </c>
      <c r="D38" s="33" t="s">
        <v>19</v>
      </c>
      <c r="E38" s="33" t="s">
        <v>19</v>
      </c>
      <c r="F38" s="45">
        <f>'[1]проектная произв'!D34-[1]р12!F27</f>
        <v>0.38950800000000008</v>
      </c>
      <c r="G38" s="38"/>
      <c r="H38" s="38"/>
      <c r="I38" s="38"/>
      <c r="J38" s="38"/>
      <c r="K38" s="38"/>
      <c r="L38" s="38"/>
    </row>
    <row r="39" spans="1:12" x14ac:dyDescent="0.2">
      <c r="A39" s="34" t="s">
        <v>59</v>
      </c>
      <c r="B39" s="34" t="s">
        <v>60</v>
      </c>
      <c r="C39" s="33" t="s">
        <v>133</v>
      </c>
      <c r="D39" s="33" t="s">
        <v>19</v>
      </c>
      <c r="E39" s="33" t="s">
        <v>19</v>
      </c>
      <c r="F39" s="45">
        <f>'[1]проектная произв'!D35-[1]р12!F28</f>
        <v>0.38299700000000003</v>
      </c>
      <c r="G39" s="38"/>
      <c r="H39" s="38"/>
      <c r="I39" s="38"/>
      <c r="J39" s="38"/>
      <c r="K39" s="38"/>
      <c r="L39" s="38"/>
    </row>
    <row r="40" spans="1:12" x14ac:dyDescent="0.2">
      <c r="A40" s="34" t="s">
        <v>61</v>
      </c>
      <c r="B40" s="31" t="s">
        <v>62</v>
      </c>
      <c r="C40" s="33" t="s">
        <v>133</v>
      </c>
      <c r="D40" s="33" t="s">
        <v>19</v>
      </c>
      <c r="E40" s="33" t="s">
        <v>19</v>
      </c>
      <c r="F40" s="45">
        <f>'[1]проектная произв'!D54-[1]р12!F29</f>
        <v>0.47855500000000006</v>
      </c>
      <c r="G40" s="38"/>
      <c r="H40" s="38"/>
      <c r="I40" s="38"/>
      <c r="J40" s="38"/>
      <c r="K40" s="38"/>
      <c r="L40" s="38"/>
    </row>
    <row r="41" spans="1:12" x14ac:dyDescent="0.2">
      <c r="A41" s="34" t="s">
        <v>63</v>
      </c>
      <c r="B41" s="31" t="s">
        <v>64</v>
      </c>
      <c r="C41" s="33" t="s">
        <v>133</v>
      </c>
      <c r="D41" s="33"/>
      <c r="E41" s="33"/>
      <c r="F41" s="45">
        <f>'[1]проектная произв'!D66-[1]р12!F30</f>
        <v>3.6608779459459462</v>
      </c>
      <c r="G41" s="38"/>
      <c r="H41" s="38"/>
      <c r="I41" s="38"/>
      <c r="J41" s="38"/>
      <c r="K41" s="38"/>
      <c r="L41" s="38"/>
    </row>
    <row r="42" spans="1:12" x14ac:dyDescent="0.2">
      <c r="A42" s="34" t="s">
        <v>65</v>
      </c>
      <c r="B42" s="34" t="s">
        <v>66</v>
      </c>
      <c r="C42" s="33" t="s">
        <v>133</v>
      </c>
      <c r="D42" s="33" t="s">
        <v>19</v>
      </c>
      <c r="E42" s="33" t="s">
        <v>19</v>
      </c>
      <c r="F42" s="45">
        <f>'[1]проектная произв'!D36-0</f>
        <v>46.666666666666664</v>
      </c>
      <c r="G42" s="38"/>
      <c r="H42" s="38"/>
      <c r="I42" s="38"/>
      <c r="J42" s="38"/>
      <c r="K42" s="38"/>
      <c r="L42" s="38"/>
    </row>
    <row r="43" spans="1:12" x14ac:dyDescent="0.2">
      <c r="A43" s="34" t="s">
        <v>67</v>
      </c>
      <c r="B43" s="34" t="s">
        <v>68</v>
      </c>
      <c r="C43" s="33" t="s">
        <v>133</v>
      </c>
      <c r="D43" s="33" t="s">
        <v>19</v>
      </c>
      <c r="E43" s="33" t="s">
        <v>19</v>
      </c>
      <c r="F43" s="45">
        <f>'[1]проектная произв'!D37-[1]р12!F42</f>
        <v>39.785696999999999</v>
      </c>
      <c r="G43" s="38"/>
      <c r="H43" s="38"/>
      <c r="I43" s="38"/>
      <c r="J43" s="38"/>
      <c r="K43" s="38"/>
      <c r="L43" s="38"/>
    </row>
    <row r="44" spans="1:12" x14ac:dyDescent="0.2">
      <c r="A44" s="34" t="s">
        <v>69</v>
      </c>
      <c r="B44" s="34" t="s">
        <v>70</v>
      </c>
      <c r="C44" s="33" t="s">
        <v>133</v>
      </c>
      <c r="D44" s="33" t="s">
        <v>19</v>
      </c>
      <c r="E44" s="33" t="s">
        <v>19</v>
      </c>
      <c r="F44" s="45">
        <f>'[1]проектная произв'!D38-[1]р12!F42</f>
        <v>3.0856969999999988</v>
      </c>
      <c r="G44" s="38"/>
      <c r="H44" s="38"/>
      <c r="I44" s="38"/>
      <c r="J44" s="38"/>
      <c r="K44" s="38"/>
      <c r="L44" s="38"/>
    </row>
    <row r="45" spans="1:12" x14ac:dyDescent="0.2">
      <c r="A45" s="34" t="s">
        <v>71</v>
      </c>
      <c r="B45" s="34" t="s">
        <v>72</v>
      </c>
      <c r="C45" s="33" t="s">
        <v>133</v>
      </c>
      <c r="D45" s="33" t="s">
        <v>19</v>
      </c>
      <c r="E45" s="33" t="s">
        <v>19</v>
      </c>
      <c r="F45" s="45">
        <f>'[1]проектная произв'!D39-SUM([1]р12!F43:F58)</f>
        <v>29.254145999999999</v>
      </c>
      <c r="G45" s="38"/>
      <c r="H45" s="38"/>
      <c r="I45" s="38"/>
      <c r="J45" s="38"/>
      <c r="K45" s="38"/>
      <c r="L45" s="38"/>
    </row>
    <row r="46" spans="1:12" x14ac:dyDescent="0.2">
      <c r="A46" s="34" t="s">
        <v>73</v>
      </c>
      <c r="B46" s="34" t="s">
        <v>74</v>
      </c>
      <c r="C46" s="33" t="s">
        <v>133</v>
      </c>
      <c r="D46" s="33" t="s">
        <v>19</v>
      </c>
      <c r="E46" s="33" t="s">
        <v>19</v>
      </c>
      <c r="F46" s="45">
        <f>'[1]проектная произв'!D45-[1]р12!F48</f>
        <v>3.4564779999999997</v>
      </c>
      <c r="G46" s="38"/>
      <c r="H46" s="38"/>
      <c r="I46" s="38"/>
      <c r="J46" s="38"/>
      <c r="K46" s="38"/>
      <c r="L46" s="38"/>
    </row>
    <row r="47" spans="1:12" x14ac:dyDescent="0.2">
      <c r="A47" s="34" t="s">
        <v>75</v>
      </c>
      <c r="B47" s="34" t="s">
        <v>76</v>
      </c>
      <c r="C47" s="33" t="s">
        <v>133</v>
      </c>
      <c r="D47" s="33" t="s">
        <v>19</v>
      </c>
      <c r="E47" s="33" t="s">
        <v>19</v>
      </c>
      <c r="F47" s="45">
        <f>'[1]проектная произв'!D42-[1]р12!F43</f>
        <v>2.6178689999999998</v>
      </c>
      <c r="G47" s="38"/>
      <c r="H47" s="38"/>
      <c r="I47" s="38"/>
      <c r="J47" s="38"/>
      <c r="K47" s="38"/>
      <c r="L47" s="38"/>
    </row>
    <row r="48" spans="1:12" x14ac:dyDescent="0.2">
      <c r="A48" s="34" t="s">
        <v>77</v>
      </c>
      <c r="B48" s="34" t="s">
        <v>78</v>
      </c>
      <c r="C48" s="33" t="s">
        <v>133</v>
      </c>
      <c r="D48" s="33" t="s">
        <v>19</v>
      </c>
      <c r="E48" s="33" t="s">
        <v>19</v>
      </c>
      <c r="F48" s="45">
        <f>'[1]проектная произв'!D43-[1]р12!F47</f>
        <v>1.0248299999999999</v>
      </c>
      <c r="G48" s="38"/>
      <c r="H48" s="38"/>
      <c r="I48" s="38"/>
      <c r="J48" s="38"/>
      <c r="K48" s="38"/>
      <c r="L48" s="38"/>
    </row>
    <row r="49" spans="1:12" x14ac:dyDescent="0.2">
      <c r="A49" s="35" t="s">
        <v>79</v>
      </c>
      <c r="B49" s="35" t="s">
        <v>80</v>
      </c>
      <c r="C49" s="33" t="s">
        <v>133</v>
      </c>
      <c r="D49" s="33" t="s">
        <v>19</v>
      </c>
      <c r="E49" s="33" t="s">
        <v>19</v>
      </c>
      <c r="F49" s="45">
        <f>'[1]проектная произв'!D44-[1]р12!F44</f>
        <v>1.0387809999999997</v>
      </c>
      <c r="G49" s="38"/>
      <c r="H49" s="38"/>
      <c r="I49" s="38"/>
      <c r="J49" s="38"/>
      <c r="K49" s="38"/>
      <c r="L49" s="38"/>
    </row>
    <row r="50" spans="1:12" x14ac:dyDescent="0.2">
      <c r="A50" s="35" t="s">
        <v>81</v>
      </c>
      <c r="B50" s="35" t="s">
        <v>82</v>
      </c>
      <c r="C50" s="33" t="s">
        <v>133</v>
      </c>
      <c r="D50" s="36" t="s">
        <v>19</v>
      </c>
      <c r="E50" s="36" t="s">
        <v>19</v>
      </c>
      <c r="F50" s="45">
        <f>'[1]проектная произв'!D58-[1]р12!F45</f>
        <v>0.82576141875825626</v>
      </c>
      <c r="G50" s="38"/>
      <c r="H50" s="38"/>
      <c r="I50" s="38"/>
      <c r="J50" s="38"/>
      <c r="K50" s="38"/>
      <c r="L50" s="38"/>
    </row>
    <row r="51" spans="1:12" x14ac:dyDescent="0.2">
      <c r="A51" s="35" t="s">
        <v>83</v>
      </c>
      <c r="B51" s="35" t="s">
        <v>84</v>
      </c>
      <c r="C51" s="33" t="s">
        <v>133</v>
      </c>
      <c r="D51" s="36" t="s">
        <v>19</v>
      </c>
      <c r="E51" s="36" t="s">
        <v>19</v>
      </c>
      <c r="F51" s="58">
        <f>'[1]проектная произв'!D62-[1]р12!F46</f>
        <v>1.3785435744680852</v>
      </c>
      <c r="G51" s="38"/>
      <c r="H51" s="38"/>
      <c r="I51" s="38"/>
      <c r="J51" s="38"/>
      <c r="K51" s="38"/>
      <c r="L51" s="38"/>
    </row>
    <row r="52" spans="1:12" x14ac:dyDescent="0.2">
      <c r="A52" s="34" t="s">
        <v>85</v>
      </c>
      <c r="B52" s="34" t="s">
        <v>86</v>
      </c>
      <c r="C52" s="33" t="s">
        <v>133</v>
      </c>
      <c r="D52" s="36" t="s">
        <v>19</v>
      </c>
      <c r="E52" s="36" t="s">
        <v>19</v>
      </c>
      <c r="F52" s="58">
        <f>'[1]проектная произв'!D45-[1]р12!F48</f>
        <v>3.4564779999999997</v>
      </c>
      <c r="G52" s="38"/>
      <c r="H52" s="38"/>
      <c r="I52" s="38"/>
      <c r="J52" s="38"/>
      <c r="K52" s="38"/>
      <c r="L52" s="38"/>
    </row>
    <row r="53" spans="1:12" x14ac:dyDescent="0.2">
      <c r="A53" s="34" t="s">
        <v>72</v>
      </c>
      <c r="B53" s="34" t="s">
        <v>87</v>
      </c>
      <c r="C53" s="33" t="s">
        <v>133</v>
      </c>
      <c r="D53" s="36" t="s">
        <v>19</v>
      </c>
      <c r="E53" s="36" t="s">
        <v>19</v>
      </c>
      <c r="F53" s="45">
        <f>'[1]проектная произв'!D41-[1]р12!F54-[1]р12!F58</f>
        <v>31.421067333333333</v>
      </c>
      <c r="G53" s="38"/>
      <c r="H53" s="38"/>
      <c r="I53" s="38"/>
      <c r="J53" s="38"/>
      <c r="K53" s="38"/>
      <c r="L53" s="38"/>
    </row>
    <row r="54" spans="1:12" x14ac:dyDescent="0.2">
      <c r="A54" s="34" t="s">
        <v>88</v>
      </c>
      <c r="B54" s="34" t="s">
        <v>89</v>
      </c>
      <c r="C54" s="33" t="s">
        <v>133</v>
      </c>
      <c r="D54" s="36" t="s">
        <v>19</v>
      </c>
      <c r="E54" s="36" t="s">
        <v>19</v>
      </c>
      <c r="F54" s="45">
        <f>'[1]проектная произв'!D46-[1]р12!F54</f>
        <v>1.0145919999999999</v>
      </c>
      <c r="G54" s="38"/>
      <c r="H54" s="38"/>
      <c r="I54" s="38"/>
      <c r="J54" s="38"/>
      <c r="K54" s="38"/>
      <c r="L54" s="38"/>
    </row>
    <row r="55" spans="1:12" x14ac:dyDescent="0.2">
      <c r="A55" s="34" t="s">
        <v>90</v>
      </c>
      <c r="B55" s="34" t="s">
        <v>91</v>
      </c>
      <c r="C55" s="33" t="s">
        <v>133</v>
      </c>
      <c r="D55" s="36" t="s">
        <v>19</v>
      </c>
      <c r="E55" s="36" t="s">
        <v>19</v>
      </c>
      <c r="F55" s="45">
        <f>'[1]проектная произв'!D61-[1]р12!F57</f>
        <v>0.39163199999999998</v>
      </c>
      <c r="G55" s="38"/>
      <c r="H55" s="38"/>
      <c r="I55" s="38"/>
      <c r="J55" s="38"/>
      <c r="K55" s="38"/>
      <c r="L55" s="38"/>
    </row>
    <row r="56" spans="1:12" x14ac:dyDescent="0.2">
      <c r="A56" s="34" t="s">
        <v>92</v>
      </c>
      <c r="B56" s="34" t="s">
        <v>93</v>
      </c>
      <c r="C56" s="33" t="s">
        <v>133</v>
      </c>
      <c r="D56" s="33" t="s">
        <v>19</v>
      </c>
      <c r="E56" s="33" t="s">
        <v>19</v>
      </c>
      <c r="F56" s="45">
        <f>'[1]проектная произв'!D50-[1]р12!F58</f>
        <v>5.9421419999999996</v>
      </c>
      <c r="G56" s="38"/>
      <c r="H56" s="38"/>
      <c r="I56" s="38"/>
      <c r="J56" s="38"/>
      <c r="K56" s="38"/>
      <c r="L56" s="38"/>
    </row>
    <row r="57" spans="1:12" x14ac:dyDescent="0.2">
      <c r="A57" s="34" t="s">
        <v>94</v>
      </c>
      <c r="B57" s="34" t="s">
        <v>95</v>
      </c>
      <c r="C57" s="33" t="s">
        <v>133</v>
      </c>
      <c r="D57" s="33" t="s">
        <v>19</v>
      </c>
      <c r="E57" s="33" t="s">
        <v>19</v>
      </c>
      <c r="F57" s="45">
        <f>'[1]проектная произв'!D59-[1]р12!F53</f>
        <v>1.6517599999999999</v>
      </c>
      <c r="G57" s="38"/>
      <c r="H57" s="38"/>
      <c r="I57" s="38"/>
      <c r="J57" s="38"/>
      <c r="K57" s="38"/>
      <c r="L57" s="38"/>
    </row>
    <row r="58" spans="1:12" x14ac:dyDescent="0.2">
      <c r="A58" s="34" t="s">
        <v>96</v>
      </c>
      <c r="B58" s="34" t="s">
        <v>97</v>
      </c>
      <c r="C58" s="33" t="s">
        <v>133</v>
      </c>
      <c r="D58" s="33" t="s">
        <v>19</v>
      </c>
      <c r="E58" s="33" t="s">
        <v>19</v>
      </c>
      <c r="F58" s="45">
        <f>'[1]проектная произв'!D60-[1]р12!F55</f>
        <v>1.2686226666666667</v>
      </c>
      <c r="G58" s="38"/>
      <c r="H58" s="38"/>
      <c r="I58" s="38"/>
      <c r="J58" s="38"/>
      <c r="K58" s="38"/>
      <c r="L58" s="38"/>
    </row>
    <row r="59" spans="1:12" x14ac:dyDescent="0.2">
      <c r="A59" s="34" t="s">
        <v>98</v>
      </c>
      <c r="B59" s="34" t="s">
        <v>99</v>
      </c>
      <c r="C59" s="33" t="s">
        <v>133</v>
      </c>
      <c r="D59" s="33" t="s">
        <v>19</v>
      </c>
      <c r="E59" s="33" t="s">
        <v>19</v>
      </c>
      <c r="F59" s="45">
        <f>'[1]проектная произв'!D63-[1]р12!F56</f>
        <v>0.78312000000000004</v>
      </c>
      <c r="G59" s="38"/>
      <c r="H59" s="38"/>
      <c r="I59" s="38"/>
      <c r="J59" s="38"/>
      <c r="K59" s="38"/>
      <c r="L59" s="38"/>
    </row>
    <row r="60" spans="1:12" ht="12.75" customHeight="1" x14ac:dyDescent="0.2">
      <c r="A60" s="34" t="s">
        <v>100</v>
      </c>
      <c r="B60" s="34" t="s">
        <v>101</v>
      </c>
      <c r="C60" s="33" t="s">
        <v>133</v>
      </c>
      <c r="D60" s="33" t="s">
        <v>19</v>
      </c>
      <c r="E60" s="33" t="s">
        <v>19</v>
      </c>
      <c r="F60" s="45">
        <f>'[1]проектная произв'!D49-SUM([1]р12!F49:F52)</f>
        <v>21.698260000000001</v>
      </c>
      <c r="G60" s="38"/>
      <c r="H60" s="38"/>
      <c r="I60" s="38"/>
      <c r="J60" s="38"/>
      <c r="K60" s="38"/>
      <c r="L60" s="38"/>
    </row>
    <row r="61" spans="1:12" ht="12.75" customHeight="1" x14ac:dyDescent="0.2">
      <c r="A61" s="34" t="s">
        <v>102</v>
      </c>
      <c r="B61" s="34" t="s">
        <v>103</v>
      </c>
      <c r="C61" s="33" t="s">
        <v>133</v>
      </c>
      <c r="D61" s="33" t="s">
        <v>19</v>
      </c>
      <c r="E61" s="33" t="s">
        <v>19</v>
      </c>
      <c r="F61" s="45">
        <f>'[1]проектная произв'!D48-[1]р12!F52</f>
        <v>0.53772033333333336</v>
      </c>
      <c r="G61" s="38"/>
      <c r="H61" s="38"/>
      <c r="I61" s="38"/>
      <c r="J61" s="38"/>
      <c r="K61" s="38"/>
      <c r="L61" s="38"/>
    </row>
    <row r="62" spans="1:12" ht="12.75" customHeight="1" x14ac:dyDescent="0.2">
      <c r="A62" s="34" t="s">
        <v>104</v>
      </c>
      <c r="B62" s="31" t="s">
        <v>105</v>
      </c>
      <c r="C62" s="33" t="s">
        <v>133</v>
      </c>
      <c r="D62" s="33" t="s">
        <v>19</v>
      </c>
      <c r="E62" s="33" t="s">
        <v>19</v>
      </c>
      <c r="F62" s="45">
        <f>'[1]проектная произв'!D55-[1]р12!F49</f>
        <v>0.63571768824306463</v>
      </c>
      <c r="G62" s="38"/>
      <c r="H62" s="38"/>
      <c r="I62" s="38"/>
      <c r="J62" s="38"/>
      <c r="K62" s="38"/>
      <c r="L62" s="38"/>
    </row>
    <row r="63" spans="1:12" ht="12.75" customHeight="1" x14ac:dyDescent="0.2">
      <c r="A63" s="34" t="s">
        <v>106</v>
      </c>
      <c r="B63" s="31" t="s">
        <v>107</v>
      </c>
      <c r="C63" s="33" t="s">
        <v>133</v>
      </c>
      <c r="D63" s="33" t="s">
        <v>19</v>
      </c>
      <c r="E63" s="33" t="s">
        <v>19</v>
      </c>
      <c r="F63" s="45">
        <f>'[1]проектная произв'!D56-[1]р12!F50</f>
        <v>0.94598883487450436</v>
      </c>
      <c r="G63" s="38"/>
      <c r="H63" s="38"/>
      <c r="I63" s="38"/>
      <c r="J63" s="38"/>
      <c r="K63" s="38"/>
      <c r="L63" s="38"/>
    </row>
    <row r="64" spans="1:12" ht="12.75" customHeight="1" x14ac:dyDescent="0.2">
      <c r="A64" s="34" t="s">
        <v>108</v>
      </c>
      <c r="B64" s="31" t="s">
        <v>109</v>
      </c>
      <c r="C64" s="33" t="s">
        <v>133</v>
      </c>
      <c r="D64" s="33" t="s">
        <v>19</v>
      </c>
      <c r="E64" s="33" t="s">
        <v>19</v>
      </c>
      <c r="F64" s="45">
        <f>'[1]проектная произв'!D57-[1]р12!F51</f>
        <v>0.21830749405548208</v>
      </c>
      <c r="G64" s="38"/>
      <c r="H64" s="38"/>
      <c r="I64" s="38"/>
      <c r="J64" s="38"/>
      <c r="K64" s="38"/>
      <c r="L64" s="38"/>
    </row>
    <row r="65" spans="1:6" x14ac:dyDescent="0.2">
      <c r="A65" s="39" t="s">
        <v>134</v>
      </c>
      <c r="B65" s="37"/>
      <c r="C65" s="40"/>
      <c r="D65" s="40"/>
      <c r="E65" s="40"/>
      <c r="F65" s="40"/>
    </row>
    <row r="66" spans="1:6" x14ac:dyDescent="0.2">
      <c r="A66" s="41" t="s">
        <v>135</v>
      </c>
      <c r="B66" s="42" t="s">
        <v>136</v>
      </c>
      <c r="C66" s="33" t="s">
        <v>133</v>
      </c>
      <c r="D66" s="33" t="s">
        <v>19</v>
      </c>
      <c r="E66" s="33" t="s">
        <v>19</v>
      </c>
      <c r="F66" s="46">
        <v>0.23121880825976293</v>
      </c>
    </row>
    <row r="67" spans="1:6" x14ac:dyDescent="0.2">
      <c r="A67" s="41" t="s">
        <v>137</v>
      </c>
      <c r="B67" s="42" t="s">
        <v>138</v>
      </c>
      <c r="C67" s="33" t="s">
        <v>133</v>
      </c>
      <c r="D67" s="33" t="s">
        <v>19</v>
      </c>
      <c r="E67" s="33" t="s">
        <v>19</v>
      </c>
      <c r="F67" s="46">
        <v>0.77751399887648687</v>
      </c>
    </row>
    <row r="68" spans="1:6" x14ac:dyDescent="0.2">
      <c r="A68" s="41" t="s">
        <v>139</v>
      </c>
      <c r="B68" s="42" t="s">
        <v>140</v>
      </c>
      <c r="C68" s="33" t="s">
        <v>133</v>
      </c>
      <c r="D68" s="33" t="s">
        <v>19</v>
      </c>
      <c r="E68" s="33" t="s">
        <v>19</v>
      </c>
      <c r="F68" s="46">
        <v>91.796567270343729</v>
      </c>
    </row>
    <row r="69" spans="1:6" x14ac:dyDescent="0.2">
      <c r="A69" s="41" t="s">
        <v>139</v>
      </c>
      <c r="B69" s="42" t="s">
        <v>141</v>
      </c>
      <c r="C69" s="33" t="s">
        <v>133</v>
      </c>
      <c r="D69" s="33" t="s">
        <v>19</v>
      </c>
      <c r="E69" s="33" t="s">
        <v>19</v>
      </c>
      <c r="F69" s="46">
        <v>0.1651966982860909</v>
      </c>
    </row>
    <row r="70" spans="1:6" x14ac:dyDescent="0.2">
      <c r="A70" s="41" t="s">
        <v>139</v>
      </c>
      <c r="B70" s="42" t="s">
        <v>142</v>
      </c>
      <c r="C70" s="33" t="s">
        <v>133</v>
      </c>
      <c r="D70" s="33" t="s">
        <v>19</v>
      </c>
      <c r="E70" s="33" t="s">
        <v>19</v>
      </c>
      <c r="F70" s="46">
        <v>0.82329846517604344</v>
      </c>
    </row>
    <row r="71" spans="1:6" x14ac:dyDescent="0.2">
      <c r="A71" s="41" t="s">
        <v>139</v>
      </c>
      <c r="B71" s="42" t="s">
        <v>143</v>
      </c>
      <c r="C71" s="33" t="s">
        <v>133</v>
      </c>
      <c r="D71" s="33" t="s">
        <v>19</v>
      </c>
      <c r="E71" s="33" t="s">
        <v>19</v>
      </c>
      <c r="F71" s="46">
        <v>4.1696028341124372</v>
      </c>
    </row>
    <row r="72" spans="1:6" x14ac:dyDescent="0.2">
      <c r="A72" s="41" t="s">
        <v>139</v>
      </c>
      <c r="B72" s="42" t="s">
        <v>144</v>
      </c>
      <c r="C72" s="33" t="s">
        <v>133</v>
      </c>
      <c r="D72" s="33" t="s">
        <v>19</v>
      </c>
      <c r="E72" s="33" t="s">
        <v>19</v>
      </c>
      <c r="F72" s="46">
        <v>8.3616849955448398</v>
      </c>
    </row>
    <row r="73" spans="1:6" x14ac:dyDescent="0.2">
      <c r="A73" s="41" t="s">
        <v>139</v>
      </c>
      <c r="B73" s="42" t="s">
        <v>145</v>
      </c>
      <c r="C73" s="33" t="s">
        <v>133</v>
      </c>
      <c r="D73" s="33" t="s">
        <v>19</v>
      </c>
      <c r="E73" s="33" t="s">
        <v>19</v>
      </c>
      <c r="F73" s="46">
        <v>0.80332645687469495</v>
      </c>
    </row>
    <row r="74" spans="1:6" x14ac:dyDescent="0.2">
      <c r="A74" s="41" t="s">
        <v>139</v>
      </c>
      <c r="B74" s="42" t="s">
        <v>146</v>
      </c>
      <c r="C74" s="33" t="s">
        <v>133</v>
      </c>
      <c r="D74" s="33" t="s">
        <v>19</v>
      </c>
      <c r="E74" s="33" t="s">
        <v>19</v>
      </c>
      <c r="F74" s="46">
        <v>0.3998097721327899</v>
      </c>
    </row>
    <row r="75" spans="1:6" x14ac:dyDescent="0.2">
      <c r="A75" s="41" t="s">
        <v>139</v>
      </c>
      <c r="B75" s="42" t="s">
        <v>147</v>
      </c>
      <c r="C75" s="33" t="s">
        <v>133</v>
      </c>
      <c r="D75" s="33" t="s">
        <v>19</v>
      </c>
      <c r="E75" s="33" t="s">
        <v>19</v>
      </c>
      <c r="F75" s="46">
        <v>0.9485417276818241</v>
      </c>
    </row>
    <row r="76" spans="1:6" x14ac:dyDescent="0.2">
      <c r="A76" s="41" t="s">
        <v>139</v>
      </c>
      <c r="B76" s="42" t="s">
        <v>148</v>
      </c>
      <c r="C76" s="33" t="s">
        <v>133</v>
      </c>
      <c r="D76" s="33" t="s">
        <v>19</v>
      </c>
      <c r="E76" s="33" t="s">
        <v>19</v>
      </c>
      <c r="F76" s="46">
        <v>2.2133709178012992</v>
      </c>
    </row>
    <row r="77" spans="1:6" x14ac:dyDescent="0.2">
      <c r="A77" s="41" t="s">
        <v>149</v>
      </c>
      <c r="B77" s="43" t="s">
        <v>150</v>
      </c>
      <c r="C77" s="33" t="s">
        <v>133</v>
      </c>
      <c r="D77" s="33" t="s">
        <v>19</v>
      </c>
      <c r="E77" s="33" t="s">
        <v>19</v>
      </c>
      <c r="F77" s="46">
        <v>0.8672612526282325</v>
      </c>
    </row>
    <row r="78" spans="1:6" x14ac:dyDescent="0.2">
      <c r="A78" s="41" t="s">
        <v>151</v>
      </c>
      <c r="B78" s="43" t="s">
        <v>152</v>
      </c>
      <c r="C78" s="33" t="s">
        <v>133</v>
      </c>
      <c r="D78" s="33" t="s">
        <v>19</v>
      </c>
      <c r="E78" s="33" t="s">
        <v>19</v>
      </c>
      <c r="F78" s="46">
        <v>8.9653534864183926E-2</v>
      </c>
    </row>
    <row r="79" spans="1:6" x14ac:dyDescent="0.2">
      <c r="A79" s="41" t="s">
        <v>151</v>
      </c>
      <c r="B79" s="43" t="s">
        <v>153</v>
      </c>
      <c r="C79" s="33" t="s">
        <v>133</v>
      </c>
      <c r="D79" s="33" t="s">
        <v>19</v>
      </c>
      <c r="E79" s="33" t="s">
        <v>19</v>
      </c>
      <c r="F79" s="46">
        <v>0.52564840305937477</v>
      </c>
    </row>
    <row r="80" spans="1:6" x14ac:dyDescent="0.2">
      <c r="A80" s="41" t="s">
        <v>151</v>
      </c>
      <c r="B80" s="43" t="s">
        <v>154</v>
      </c>
      <c r="C80" s="33" t="s">
        <v>133</v>
      </c>
      <c r="D80" s="33" t="s">
        <v>19</v>
      </c>
      <c r="E80" s="33" t="s">
        <v>19</v>
      </c>
      <c r="F80" s="46">
        <v>0.4362663269457856</v>
      </c>
    </row>
    <row r="81" spans="1:9" x14ac:dyDescent="0.2">
      <c r="A81" s="41" t="s">
        <v>151</v>
      </c>
      <c r="B81" s="43" t="s">
        <v>155</v>
      </c>
      <c r="C81" s="33" t="s">
        <v>133</v>
      </c>
      <c r="D81" s="33" t="s">
        <v>19</v>
      </c>
      <c r="E81" s="33" t="s">
        <v>19</v>
      </c>
      <c r="F81" s="46">
        <v>0.18609585670675291</v>
      </c>
    </row>
    <row r="82" spans="1:9" x14ac:dyDescent="0.2">
      <c r="A82" s="63" t="s">
        <v>110</v>
      </c>
      <c r="B82" s="63"/>
      <c r="C82" s="63"/>
      <c r="D82" s="63"/>
      <c r="E82" s="63"/>
      <c r="F82" s="63"/>
      <c r="G82" s="64"/>
      <c r="H82" s="64"/>
      <c r="I82" s="64"/>
    </row>
  </sheetData>
  <mergeCells count="4">
    <mergeCell ref="A6:F6"/>
    <mergeCell ref="A7:F7"/>
    <mergeCell ref="A8:F8"/>
    <mergeCell ref="A82:I82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view="pageBreakPreview" topLeftCell="A43" zoomScale="87" zoomScaleNormal="100" zoomScaleSheetLayoutView="87" workbookViewId="0">
      <selection activeCell="A82" sqref="A82:A84"/>
    </sheetView>
  </sheetViews>
  <sheetFormatPr defaultRowHeight="12.75" x14ac:dyDescent="0.2"/>
  <cols>
    <col min="1" max="1" width="43.85546875" style="3" customWidth="1"/>
    <col min="2" max="2" width="51.42578125" style="3" customWidth="1"/>
    <col min="3" max="3" width="22.85546875" style="3" customWidth="1"/>
    <col min="4" max="5" width="31.7109375" style="3" customWidth="1"/>
    <col min="6" max="6" width="28.28515625" style="3" customWidth="1"/>
    <col min="7" max="7" width="9.140625" style="3" customWidth="1"/>
    <col min="8" max="16384" width="9.140625" style="3"/>
  </cols>
  <sheetData>
    <row r="1" spans="1:11" x14ac:dyDescent="0.2">
      <c r="A1" s="1"/>
      <c r="B1" s="1"/>
      <c r="C1" s="1"/>
      <c r="D1" s="1"/>
      <c r="E1" s="1"/>
      <c r="F1" s="2" t="s">
        <v>0</v>
      </c>
    </row>
    <row r="2" spans="1:11" ht="18" x14ac:dyDescent="0.25">
      <c r="A2" s="1"/>
      <c r="B2" s="1"/>
      <c r="C2" s="1"/>
      <c r="D2" s="1"/>
      <c r="E2" s="1"/>
      <c r="F2" s="2" t="s">
        <v>1</v>
      </c>
      <c r="G2" s="4"/>
    </row>
    <row r="3" spans="1:11" x14ac:dyDescent="0.2">
      <c r="A3" s="1"/>
      <c r="B3" s="1"/>
      <c r="C3" s="1"/>
      <c r="D3" s="1"/>
      <c r="E3" s="1"/>
      <c r="F3" s="2" t="s">
        <v>2</v>
      </c>
    </row>
    <row r="4" spans="1:11" ht="15.75" x14ac:dyDescent="0.25">
      <c r="A4" s="5"/>
      <c r="B4" s="5"/>
      <c r="C4" s="5"/>
      <c r="D4" s="5"/>
      <c r="E4" s="5"/>
      <c r="F4" s="2"/>
    </row>
    <row r="5" spans="1:11" ht="15.75" x14ac:dyDescent="0.25">
      <c r="A5" s="5"/>
      <c r="B5" s="5"/>
      <c r="C5" s="5"/>
      <c r="D5" s="5"/>
      <c r="E5" s="5"/>
      <c r="F5" s="6" t="s">
        <v>3</v>
      </c>
    </row>
    <row r="6" spans="1:11" s="7" customFormat="1" ht="15.75" customHeight="1" x14ac:dyDescent="0.25">
      <c r="A6" s="60" t="s">
        <v>4</v>
      </c>
      <c r="B6" s="60"/>
      <c r="C6" s="60"/>
      <c r="D6" s="60"/>
      <c r="E6" s="60"/>
      <c r="F6" s="60"/>
      <c r="G6" s="47"/>
      <c r="H6" s="47"/>
      <c r="I6" s="47"/>
      <c r="J6" s="47"/>
      <c r="K6" s="47"/>
    </row>
    <row r="7" spans="1:11" s="7" customFormat="1" ht="15.75" customHeight="1" x14ac:dyDescent="0.25">
      <c r="A7" s="61" t="s">
        <v>133</v>
      </c>
      <c r="B7" s="61"/>
      <c r="C7" s="61"/>
      <c r="D7" s="61"/>
      <c r="E7" s="61"/>
      <c r="F7" s="61"/>
      <c r="G7" s="48"/>
      <c r="H7" s="48"/>
      <c r="I7" s="48"/>
      <c r="J7" s="48"/>
      <c r="K7" s="48"/>
    </row>
    <row r="8" spans="1:11" s="8" customFormat="1" ht="11.1" customHeight="1" x14ac:dyDescent="0.2">
      <c r="A8" s="62" t="s">
        <v>5</v>
      </c>
      <c r="B8" s="62"/>
      <c r="C8" s="62"/>
      <c r="D8" s="62"/>
      <c r="E8" s="62"/>
      <c r="F8" s="62"/>
      <c r="G8" s="16"/>
      <c r="H8" s="16"/>
      <c r="I8" s="16"/>
      <c r="J8" s="16"/>
      <c r="K8" s="16"/>
    </row>
    <row r="9" spans="1:11" s="9" customFormat="1" ht="15.75" customHeight="1" x14ac:dyDescent="0.25">
      <c r="B9" s="10" t="s">
        <v>6</v>
      </c>
      <c r="C9" s="11" t="s">
        <v>111</v>
      </c>
      <c r="D9" s="12" t="s">
        <v>8</v>
      </c>
      <c r="F9" s="12"/>
      <c r="H9" s="13"/>
      <c r="I9" s="13"/>
      <c r="J9" s="14"/>
      <c r="K9" s="12"/>
    </row>
    <row r="10" spans="1:11" s="18" customFormat="1" ht="11.1" customHeight="1" x14ac:dyDescent="0.25">
      <c r="A10" s="15"/>
      <c r="B10" s="16"/>
      <c r="C10" s="17" t="s">
        <v>9</v>
      </c>
      <c r="D10" s="7"/>
      <c r="F10" s="19"/>
      <c r="G10" s="19"/>
      <c r="H10" s="16"/>
      <c r="I10" s="16"/>
      <c r="J10" s="20"/>
      <c r="K10" s="19"/>
    </row>
    <row r="11" spans="1:11" s="23" customFormat="1" ht="15.75" customHeight="1" x14ac:dyDescent="0.25">
      <c r="A11" s="21"/>
      <c r="B11" s="16"/>
      <c r="C11" s="22" t="s">
        <v>112</v>
      </c>
      <c r="D11" s="7"/>
      <c r="F11" s="24"/>
      <c r="G11" s="18"/>
      <c r="H11" s="18"/>
      <c r="I11" s="18"/>
      <c r="J11" s="25"/>
      <c r="K11" s="26"/>
    </row>
    <row r="12" spans="1:11" s="18" customFormat="1" ht="11.1" customHeight="1" x14ac:dyDescent="0.2">
      <c r="A12" s="17"/>
      <c r="B12" s="19"/>
      <c r="C12" s="27" t="s">
        <v>11</v>
      </c>
      <c r="D12" s="8"/>
      <c r="F12" s="19"/>
      <c r="J12" s="25"/>
      <c r="K12" s="26"/>
    </row>
    <row r="13" spans="1:11" ht="15.75" x14ac:dyDescent="0.25">
      <c r="A13" s="5"/>
      <c r="B13" s="5"/>
      <c r="C13" s="5"/>
      <c r="D13" s="5"/>
      <c r="E13" s="5"/>
      <c r="F13" s="5"/>
    </row>
    <row r="14" spans="1:11" s="29" customFormat="1" ht="38.25" x14ac:dyDescent="0.2">
      <c r="A14" s="28" t="s">
        <v>12</v>
      </c>
      <c r="B14" s="28" t="s">
        <v>13</v>
      </c>
      <c r="C14" s="28" t="s">
        <v>14</v>
      </c>
      <c r="D14" s="28" t="s">
        <v>15</v>
      </c>
      <c r="E14" s="28" t="s">
        <v>16</v>
      </c>
      <c r="F14" s="28" t="s">
        <v>17</v>
      </c>
    </row>
    <row r="15" spans="1:11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51">
        <v>6</v>
      </c>
      <c r="G15" s="38"/>
      <c r="H15" s="38"/>
    </row>
    <row r="16" spans="1:11" x14ac:dyDescent="0.2">
      <c r="A16" s="44" t="s">
        <v>156</v>
      </c>
      <c r="B16" s="30"/>
      <c r="C16" s="30"/>
      <c r="D16" s="30"/>
      <c r="E16" s="30"/>
      <c r="F16" s="51"/>
      <c r="G16" s="38"/>
      <c r="H16" s="38"/>
    </row>
    <row r="17" spans="1:8" x14ac:dyDescent="0.2">
      <c r="A17" s="31" t="s">
        <v>18</v>
      </c>
      <c r="B17" s="32"/>
      <c r="C17" s="33" t="s">
        <v>133</v>
      </c>
      <c r="D17" s="33" t="s">
        <v>19</v>
      </c>
      <c r="E17" s="33" t="s">
        <v>19</v>
      </c>
      <c r="F17" s="45">
        <f>(920+710+1200+960+510+1200)/12-[1]р2!F70</f>
        <v>257.68420898560538</v>
      </c>
      <c r="G17" s="49"/>
      <c r="H17" s="38"/>
    </row>
    <row r="18" spans="1:8" x14ac:dyDescent="0.2">
      <c r="A18" s="34" t="s">
        <v>20</v>
      </c>
      <c r="B18" s="34" t="s">
        <v>21</v>
      </c>
      <c r="C18" s="33" t="s">
        <v>133</v>
      </c>
      <c r="D18" s="33" t="s">
        <v>19</v>
      </c>
      <c r="E18" s="33" t="s">
        <v>19</v>
      </c>
      <c r="F18" s="33">
        <f>'[1]проектная произв'!D4-[1]р2!F21</f>
        <v>0.694747</v>
      </c>
    </row>
    <row r="19" spans="1:8" x14ac:dyDescent="0.2">
      <c r="A19" s="34" t="s">
        <v>20</v>
      </c>
      <c r="B19" s="34" t="s">
        <v>22</v>
      </c>
      <c r="C19" s="33" t="s">
        <v>133</v>
      </c>
      <c r="D19" s="33" t="s">
        <v>19</v>
      </c>
      <c r="E19" s="33" t="s">
        <v>19</v>
      </c>
      <c r="F19" s="33">
        <v>0</v>
      </c>
    </row>
    <row r="20" spans="1:8" x14ac:dyDescent="0.2">
      <c r="A20" s="34" t="s">
        <v>20</v>
      </c>
      <c r="B20" s="34" t="s">
        <v>23</v>
      </c>
      <c r="C20" s="33" t="s">
        <v>133</v>
      </c>
      <c r="D20" s="33" t="s">
        <v>19</v>
      </c>
      <c r="E20" s="33" t="s">
        <v>19</v>
      </c>
      <c r="F20" s="33">
        <f>'[1]проектная произв'!D6-[1]р2!F23</f>
        <v>0.17221066666666665</v>
      </c>
    </row>
    <row r="21" spans="1:8" x14ac:dyDescent="0.2">
      <c r="A21" s="34" t="s">
        <v>24</v>
      </c>
      <c r="B21" s="34" t="s">
        <v>25</v>
      </c>
      <c r="C21" s="33" t="s">
        <v>133</v>
      </c>
      <c r="D21" s="33" t="s">
        <v>19</v>
      </c>
      <c r="E21" s="33" t="s">
        <v>19</v>
      </c>
      <c r="F21" s="33">
        <f>'[1]проектная произв'!D8+'[1]проектная произв'!D68-[1]р2!F24</f>
        <v>3.9291150000000004</v>
      </c>
    </row>
    <row r="22" spans="1:8" x14ac:dyDescent="0.2">
      <c r="A22" s="34" t="s">
        <v>26</v>
      </c>
      <c r="B22" s="34" t="s">
        <v>27</v>
      </c>
      <c r="C22" s="33" t="s">
        <v>133</v>
      </c>
      <c r="D22" s="33" t="s">
        <v>19</v>
      </c>
      <c r="E22" s="33" t="s">
        <v>19</v>
      </c>
      <c r="F22" s="33">
        <f>'[1]проектная произв'!D12-[1]р2!F26</f>
        <v>1.1573366666666667</v>
      </c>
    </row>
    <row r="23" spans="1:8" x14ac:dyDescent="0.2">
      <c r="A23" s="34" t="s">
        <v>28</v>
      </c>
      <c r="B23" s="34" t="s">
        <v>29</v>
      </c>
      <c r="C23" s="33" t="s">
        <v>133</v>
      </c>
      <c r="D23" s="33" t="s">
        <v>19</v>
      </c>
      <c r="E23" s="33" t="s">
        <v>19</v>
      </c>
      <c r="F23" s="33">
        <f>'[1]проектная произв'!D14-[1]р2!F31</f>
        <v>4.0453216666666671</v>
      </c>
    </row>
    <row r="24" spans="1:8" x14ac:dyDescent="0.2">
      <c r="A24" s="34" t="s">
        <v>30</v>
      </c>
      <c r="B24" s="34" t="s">
        <v>31</v>
      </c>
      <c r="C24" s="33" t="s">
        <v>133</v>
      </c>
      <c r="D24" s="33" t="s">
        <v>19</v>
      </c>
      <c r="E24" s="33" t="s">
        <v>19</v>
      </c>
      <c r="F24" s="33">
        <f>'[1]проектная произв'!D16+'[1]проектная произв'!D64-[1]р2!F33</f>
        <v>41.550044333333332</v>
      </c>
    </row>
    <row r="25" spans="1:8" x14ac:dyDescent="0.2">
      <c r="A25" s="34" t="s">
        <v>32</v>
      </c>
      <c r="B25" s="34" t="s">
        <v>33</v>
      </c>
      <c r="C25" s="33" t="s">
        <v>133</v>
      </c>
      <c r="D25" s="33" t="s">
        <v>19</v>
      </c>
      <c r="E25" s="33" t="s">
        <v>19</v>
      </c>
      <c r="F25" s="33">
        <f>'[1]проектная произв'!D17-[1]р2!F32</f>
        <v>8.9975666666666648E-2</v>
      </c>
    </row>
    <row r="26" spans="1:8" x14ac:dyDescent="0.2">
      <c r="A26" s="34" t="s">
        <v>34</v>
      </c>
      <c r="B26" s="34" t="s">
        <v>35</v>
      </c>
      <c r="C26" s="33" t="s">
        <v>133</v>
      </c>
      <c r="D26" s="33" t="s">
        <v>19</v>
      </c>
      <c r="E26" s="33" t="s">
        <v>19</v>
      </c>
      <c r="F26" s="33">
        <f>'[1]проектная произв'!D18-[1]р2!F34-[1]р2!F35</f>
        <v>1.1267883333333333</v>
      </c>
    </row>
    <row r="27" spans="1:8" x14ac:dyDescent="0.2">
      <c r="A27" s="34" t="s">
        <v>36</v>
      </c>
      <c r="B27" s="34" t="s">
        <v>37</v>
      </c>
      <c r="C27" s="33" t="s">
        <v>133</v>
      </c>
      <c r="D27" s="33" t="s">
        <v>19</v>
      </c>
      <c r="E27" s="33" t="s">
        <v>19</v>
      </c>
      <c r="F27" s="33">
        <f>'[1]проектная произв'!D19-[1]р2!F34</f>
        <v>1.2149606666666668</v>
      </c>
    </row>
    <row r="28" spans="1:8" x14ac:dyDescent="0.2">
      <c r="A28" s="34" t="s">
        <v>38</v>
      </c>
      <c r="B28" s="34" t="s">
        <v>39</v>
      </c>
      <c r="C28" s="33" t="s">
        <v>133</v>
      </c>
      <c r="D28" s="33" t="s">
        <v>19</v>
      </c>
      <c r="E28" s="33" t="s">
        <v>19</v>
      </c>
      <c r="F28" s="33">
        <v>0</v>
      </c>
    </row>
    <row r="29" spans="1:8" x14ac:dyDescent="0.2">
      <c r="A29" s="34" t="s">
        <v>40</v>
      </c>
      <c r="B29" s="34" t="s">
        <v>41</v>
      </c>
      <c r="C29" s="33" t="s">
        <v>133</v>
      </c>
      <c r="D29" s="33" t="s">
        <v>19</v>
      </c>
      <c r="E29" s="33" t="s">
        <v>19</v>
      </c>
      <c r="F29" s="33">
        <f>'[1]проектная произв'!D21-[1]р2!F36</f>
        <v>8.0609136666666661</v>
      </c>
    </row>
    <row r="30" spans="1:8" x14ac:dyDescent="0.2">
      <c r="A30" s="34" t="s">
        <v>42</v>
      </c>
      <c r="B30" s="34" t="s">
        <v>43</v>
      </c>
      <c r="C30" s="33" t="s">
        <v>133</v>
      </c>
      <c r="D30" s="33" t="s">
        <v>19</v>
      </c>
      <c r="E30" s="33" t="s">
        <v>19</v>
      </c>
      <c r="F30" s="33">
        <v>0</v>
      </c>
    </row>
    <row r="31" spans="1:8" x14ac:dyDescent="0.2">
      <c r="A31" s="34" t="s">
        <v>44</v>
      </c>
      <c r="B31" s="34" t="s">
        <v>45</v>
      </c>
      <c r="C31" s="33" t="s">
        <v>133</v>
      </c>
      <c r="D31" s="33" t="s">
        <v>19</v>
      </c>
      <c r="E31" s="33" t="s">
        <v>19</v>
      </c>
      <c r="F31" s="33">
        <f>'[1]проектная произв'!D26-[1]р2!F39</f>
        <v>12.414983666666663</v>
      </c>
    </row>
    <row r="32" spans="1:8" x14ac:dyDescent="0.2">
      <c r="A32" s="34" t="s">
        <v>46</v>
      </c>
      <c r="B32" s="34" t="s">
        <v>47</v>
      </c>
      <c r="C32" s="33" t="s">
        <v>133</v>
      </c>
      <c r="D32" s="33" t="s">
        <v>19</v>
      </c>
      <c r="E32" s="33" t="s">
        <v>19</v>
      </c>
      <c r="F32" s="33">
        <v>0</v>
      </c>
    </row>
    <row r="33" spans="1:6" x14ac:dyDescent="0.2">
      <c r="A33" s="34" t="s">
        <v>48</v>
      </c>
      <c r="B33" s="34" t="s">
        <v>49</v>
      </c>
      <c r="C33" s="33" t="s">
        <v>133</v>
      </c>
      <c r="D33" s="33" t="s">
        <v>19</v>
      </c>
      <c r="E33" s="33" t="s">
        <v>19</v>
      </c>
      <c r="F33" s="33">
        <f>'[1]проектная произв'!D29-[1]р2!F40</f>
        <v>14.340674666666667</v>
      </c>
    </row>
    <row r="34" spans="1:6" x14ac:dyDescent="0.2">
      <c r="A34" s="34" t="s">
        <v>50</v>
      </c>
      <c r="B34" s="34" t="s">
        <v>51</v>
      </c>
      <c r="C34" s="33" t="s">
        <v>133</v>
      </c>
      <c r="D34" s="33" t="s">
        <v>19</v>
      </c>
      <c r="E34" s="33" t="s">
        <v>19</v>
      </c>
      <c r="F34" s="33">
        <f>'[1]проектная произв'!D30-[1]р2!F40</f>
        <v>0.21567466666666663</v>
      </c>
    </row>
    <row r="35" spans="1:6" x14ac:dyDescent="0.2">
      <c r="A35" s="34" t="s">
        <v>50</v>
      </c>
      <c r="B35" s="34" t="s">
        <v>52</v>
      </c>
      <c r="C35" s="33" t="s">
        <v>133</v>
      </c>
      <c r="D35" s="33" t="s">
        <v>19</v>
      </c>
      <c r="E35" s="33" t="s">
        <v>19</v>
      </c>
      <c r="F35" s="33">
        <f>'[1]проектная произв'!D31-[1]р2!F37</f>
        <v>13.369300000000001</v>
      </c>
    </row>
    <row r="36" spans="1:6" x14ac:dyDescent="0.2">
      <c r="A36" s="34" t="s">
        <v>53</v>
      </c>
      <c r="B36" s="34" t="s">
        <v>54</v>
      </c>
      <c r="C36" s="33" t="s">
        <v>133</v>
      </c>
      <c r="D36" s="33" t="s">
        <v>19</v>
      </c>
      <c r="E36" s="33" t="s">
        <v>19</v>
      </c>
      <c r="F36" s="33">
        <f>'[1]проектная произв'!D32-[1]р2!F37</f>
        <v>0.34846666666666665</v>
      </c>
    </row>
    <row r="37" spans="1:6" x14ac:dyDescent="0.2">
      <c r="A37" s="34" t="s">
        <v>55</v>
      </c>
      <c r="B37" s="34" t="s">
        <v>56</v>
      </c>
      <c r="C37" s="33" t="s">
        <v>133</v>
      </c>
      <c r="D37" s="33" t="s">
        <v>19</v>
      </c>
      <c r="E37" s="33" t="s">
        <v>19</v>
      </c>
      <c r="F37" s="33">
        <f>'[1]проектная произв'!D33-[1]р2!F27-[1]р2!F28-[1]р2!F29-[1]р2!F30</f>
        <v>8.8942043333333345</v>
      </c>
    </row>
    <row r="38" spans="1:6" x14ac:dyDescent="0.2">
      <c r="A38" s="34" t="s">
        <v>57</v>
      </c>
      <c r="B38" s="34" t="s">
        <v>58</v>
      </c>
      <c r="C38" s="33" t="s">
        <v>133</v>
      </c>
      <c r="D38" s="33" t="s">
        <v>19</v>
      </c>
      <c r="E38" s="33" t="s">
        <v>19</v>
      </c>
      <c r="F38" s="33">
        <f>'[1]проектная произв'!D34-[1]р2!F27</f>
        <v>0.43478200000000006</v>
      </c>
    </row>
    <row r="39" spans="1:6" x14ac:dyDescent="0.2">
      <c r="A39" s="34" t="s">
        <v>59</v>
      </c>
      <c r="B39" s="34" t="s">
        <v>60</v>
      </c>
      <c r="C39" s="33" t="s">
        <v>133</v>
      </c>
      <c r="D39" s="33" t="s">
        <v>19</v>
      </c>
      <c r="E39" s="33" t="s">
        <v>19</v>
      </c>
      <c r="F39" s="33">
        <f>'[1]проектная произв'!D35-[1]р2!F28</f>
        <v>0.42183199999999998</v>
      </c>
    </row>
    <row r="40" spans="1:6" x14ac:dyDescent="0.2">
      <c r="A40" s="34" t="s">
        <v>61</v>
      </c>
      <c r="B40" s="31" t="s">
        <v>62</v>
      </c>
      <c r="C40" s="33" t="s">
        <v>133</v>
      </c>
      <c r="D40" s="33" t="s">
        <v>19</v>
      </c>
      <c r="E40" s="33" t="s">
        <v>19</v>
      </c>
      <c r="F40" s="33">
        <f>'[1]проектная произв'!D54-[1]р2!F29</f>
        <v>0.49616300000000002</v>
      </c>
    </row>
    <row r="41" spans="1:6" x14ac:dyDescent="0.2">
      <c r="A41" s="34" t="s">
        <v>63</v>
      </c>
      <c r="B41" s="31" t="s">
        <v>64</v>
      </c>
      <c r="C41" s="33" t="s">
        <v>133</v>
      </c>
      <c r="D41" s="33"/>
      <c r="E41" s="33"/>
      <c r="F41" s="33">
        <f>'[1]проектная произв'!D66-[1]р2!F30</f>
        <v>3.6882719459459459</v>
      </c>
    </row>
    <row r="42" spans="1:6" x14ac:dyDescent="0.2">
      <c r="A42" s="34" t="s">
        <v>65</v>
      </c>
      <c r="B42" s="34" t="s">
        <v>66</v>
      </c>
      <c r="C42" s="33" t="s">
        <v>133</v>
      </c>
      <c r="D42" s="33" t="s">
        <v>19</v>
      </c>
      <c r="E42" s="33" t="s">
        <v>19</v>
      </c>
      <c r="F42" s="33">
        <f>'[1]проектная произв'!D36-0</f>
        <v>46.666666666666664</v>
      </c>
    </row>
    <row r="43" spans="1:6" x14ac:dyDescent="0.2">
      <c r="A43" s="34" t="s">
        <v>67</v>
      </c>
      <c r="B43" s="34" t="s">
        <v>68</v>
      </c>
      <c r="C43" s="33" t="s">
        <v>133</v>
      </c>
      <c r="D43" s="33" t="s">
        <v>19</v>
      </c>
      <c r="E43" s="33" t="s">
        <v>19</v>
      </c>
      <c r="F43" s="33">
        <f>'[1]проектная произв'!D37-[1]р2!F42</f>
        <v>40.461705000000002</v>
      </c>
    </row>
    <row r="44" spans="1:6" x14ac:dyDescent="0.2">
      <c r="A44" s="34" t="s">
        <v>69</v>
      </c>
      <c r="B44" s="34" t="s">
        <v>70</v>
      </c>
      <c r="C44" s="33" t="s">
        <v>133</v>
      </c>
      <c r="D44" s="33" t="s">
        <v>19</v>
      </c>
      <c r="E44" s="33" t="s">
        <v>19</v>
      </c>
      <c r="F44" s="33">
        <f>'[1]проектная произв'!D38-[1]р2!F42</f>
        <v>3.7617049999999996</v>
      </c>
    </row>
    <row r="45" spans="1:6" x14ac:dyDescent="0.2">
      <c r="A45" s="34" t="s">
        <v>71</v>
      </c>
      <c r="B45" s="34" t="s">
        <v>72</v>
      </c>
      <c r="C45" s="33" t="s">
        <v>133</v>
      </c>
      <c r="D45" s="33" t="s">
        <v>19</v>
      </c>
      <c r="E45" s="33" t="s">
        <v>19</v>
      </c>
      <c r="F45" s="33">
        <f>'[1]проектная произв'!D39-SUM([1]р2!F43:F58)</f>
        <v>31.888372</v>
      </c>
    </row>
    <row r="46" spans="1:6" x14ac:dyDescent="0.2">
      <c r="A46" s="34" t="s">
        <v>73</v>
      </c>
      <c r="B46" s="34" t="s">
        <v>74</v>
      </c>
      <c r="C46" s="33" t="s">
        <v>133</v>
      </c>
      <c r="D46" s="33" t="s">
        <v>19</v>
      </c>
      <c r="E46" s="33" t="s">
        <v>19</v>
      </c>
      <c r="F46" s="33">
        <f>'[1]проектная произв'!D45-[1]р2!F48</f>
        <v>4.196866</v>
      </c>
    </row>
    <row r="47" spans="1:6" x14ac:dyDescent="0.2">
      <c r="A47" s="34" t="s">
        <v>75</v>
      </c>
      <c r="B47" s="34" t="s">
        <v>76</v>
      </c>
      <c r="C47" s="33" t="s">
        <v>133</v>
      </c>
      <c r="D47" s="33" t="s">
        <v>19</v>
      </c>
      <c r="E47" s="33" t="s">
        <v>19</v>
      </c>
      <c r="F47" s="33">
        <f>'[1]проектная произв'!D42-[1]р2!F43</f>
        <v>2.8241290000000001</v>
      </c>
    </row>
    <row r="48" spans="1:6" x14ac:dyDescent="0.2">
      <c r="A48" s="34" t="s">
        <v>77</v>
      </c>
      <c r="B48" s="34" t="s">
        <v>78</v>
      </c>
      <c r="C48" s="33" t="s">
        <v>133</v>
      </c>
      <c r="D48" s="33" t="s">
        <v>19</v>
      </c>
      <c r="E48" s="33" t="s">
        <v>19</v>
      </c>
      <c r="F48" s="33">
        <f>'[1]проектная произв'!D43-[1]р2!F47</f>
        <v>1.1165210000000001</v>
      </c>
    </row>
    <row r="49" spans="1:6" x14ac:dyDescent="0.2">
      <c r="A49" s="35" t="s">
        <v>79</v>
      </c>
      <c r="B49" s="35" t="s">
        <v>80</v>
      </c>
      <c r="C49" s="33" t="s">
        <v>133</v>
      </c>
      <c r="D49" s="33" t="s">
        <v>19</v>
      </c>
      <c r="E49" s="33" t="s">
        <v>19</v>
      </c>
      <c r="F49" s="33">
        <f>'[1]проектная произв'!D44-[1]р2!F44</f>
        <v>1.42869</v>
      </c>
    </row>
    <row r="50" spans="1:6" x14ac:dyDescent="0.2">
      <c r="A50" s="35" t="s">
        <v>81</v>
      </c>
      <c r="B50" s="35" t="s">
        <v>82</v>
      </c>
      <c r="C50" s="33" t="s">
        <v>133</v>
      </c>
      <c r="D50" s="36" t="s">
        <v>19</v>
      </c>
      <c r="E50" s="36" t="s">
        <v>19</v>
      </c>
      <c r="F50" s="33">
        <f>'[1]проектная произв'!D58-[1]р2!F45</f>
        <v>0.90797341875825621</v>
      </c>
    </row>
    <row r="51" spans="1:6" x14ac:dyDescent="0.2">
      <c r="A51" s="35" t="s">
        <v>83</v>
      </c>
      <c r="B51" s="35" t="s">
        <v>84</v>
      </c>
      <c r="C51" s="33" t="s">
        <v>133</v>
      </c>
      <c r="D51" s="36" t="s">
        <v>19</v>
      </c>
      <c r="E51" s="36" t="s">
        <v>19</v>
      </c>
      <c r="F51" s="36">
        <f>'[1]проектная произв'!D62-[1]р2!F46</f>
        <v>1.3878665744680854</v>
      </c>
    </row>
    <row r="52" spans="1:6" x14ac:dyDescent="0.2">
      <c r="A52" s="34" t="s">
        <v>85</v>
      </c>
      <c r="B52" s="34" t="s">
        <v>86</v>
      </c>
      <c r="C52" s="33" t="s">
        <v>133</v>
      </c>
      <c r="D52" s="36" t="s">
        <v>19</v>
      </c>
      <c r="E52" s="36" t="s">
        <v>19</v>
      </c>
      <c r="F52" s="36">
        <f>'[1]проектная произв'!D45-[1]р2!F48</f>
        <v>4.196866</v>
      </c>
    </row>
    <row r="53" spans="1:6" x14ac:dyDescent="0.2">
      <c r="A53" s="34" t="s">
        <v>72</v>
      </c>
      <c r="B53" s="34" t="s">
        <v>87</v>
      </c>
      <c r="C53" s="33" t="s">
        <v>133</v>
      </c>
      <c r="D53" s="36" t="s">
        <v>19</v>
      </c>
      <c r="E53" s="36" t="s">
        <v>19</v>
      </c>
      <c r="F53" s="33">
        <f>'[1]проектная произв'!D41-[1]р2!F54-[1]р2!F58</f>
        <v>32.216934333333327</v>
      </c>
    </row>
    <row r="54" spans="1:6" x14ac:dyDescent="0.2">
      <c r="A54" s="34" t="s">
        <v>88</v>
      </c>
      <c r="B54" s="34" t="s">
        <v>89</v>
      </c>
      <c r="C54" s="33" t="s">
        <v>133</v>
      </c>
      <c r="D54" s="36" t="s">
        <v>19</v>
      </c>
      <c r="E54" s="36" t="s">
        <v>19</v>
      </c>
      <c r="F54" s="33">
        <f>'[1]проектная произв'!D46-[1]р2!F54</f>
        <v>1.095321</v>
      </c>
    </row>
    <row r="55" spans="1:6" x14ac:dyDescent="0.2">
      <c r="A55" s="34" t="s">
        <v>90</v>
      </c>
      <c r="B55" s="34" t="s">
        <v>91</v>
      </c>
      <c r="C55" s="33" t="s">
        <v>133</v>
      </c>
      <c r="D55" s="36" t="s">
        <v>19</v>
      </c>
      <c r="E55" s="36" t="s">
        <v>19</v>
      </c>
      <c r="F55" s="33">
        <f>'[1]проектная произв'!D61-[1]р2!F57</f>
        <v>0.43408399999999997</v>
      </c>
    </row>
    <row r="56" spans="1:6" x14ac:dyDescent="0.2">
      <c r="A56" s="34" t="s">
        <v>92</v>
      </c>
      <c r="B56" s="34" t="s">
        <v>93</v>
      </c>
      <c r="C56" s="33" t="s">
        <v>133</v>
      </c>
      <c r="D56" s="33" t="s">
        <v>19</v>
      </c>
      <c r="E56" s="33" t="s">
        <v>19</v>
      </c>
      <c r="F56" s="33">
        <f>'[1]проектная произв'!D50-[1]р2!F58</f>
        <v>6.6572800000000001</v>
      </c>
    </row>
    <row r="57" spans="1:6" x14ac:dyDescent="0.2">
      <c r="A57" s="34" t="s">
        <v>94</v>
      </c>
      <c r="B57" s="34" t="s">
        <v>95</v>
      </c>
      <c r="C57" s="33" t="s">
        <v>133</v>
      </c>
      <c r="D57" s="33" t="s">
        <v>19</v>
      </c>
      <c r="E57" s="33" t="s">
        <v>19</v>
      </c>
      <c r="F57" s="33">
        <f>'[1]проектная произв'!D59-[1]р2!F53</f>
        <v>1.676288</v>
      </c>
    </row>
    <row r="58" spans="1:6" x14ac:dyDescent="0.2">
      <c r="A58" s="34" t="s">
        <v>96</v>
      </c>
      <c r="B58" s="34" t="s">
        <v>97</v>
      </c>
      <c r="C58" s="33" t="s">
        <v>133</v>
      </c>
      <c r="D58" s="33" t="s">
        <v>19</v>
      </c>
      <c r="E58" s="33" t="s">
        <v>19</v>
      </c>
      <c r="F58" s="33">
        <f>'[1]проектная произв'!D60-[1]р2!F55</f>
        <v>1.2901096666666667</v>
      </c>
    </row>
    <row r="59" spans="1:6" x14ac:dyDescent="0.2">
      <c r="A59" s="34" t="s">
        <v>98</v>
      </c>
      <c r="B59" s="34" t="s">
        <v>99</v>
      </c>
      <c r="C59" s="33" t="s">
        <v>133</v>
      </c>
      <c r="D59" s="33" t="s">
        <v>19</v>
      </c>
      <c r="E59" s="33" t="s">
        <v>19</v>
      </c>
      <c r="F59" s="33">
        <f>'[1]проектная произв'!D63-[1]р2!F56</f>
        <v>0.84393899999999999</v>
      </c>
    </row>
    <row r="60" spans="1:6" ht="12.75" customHeight="1" x14ac:dyDescent="0.2">
      <c r="A60" s="34" t="s">
        <v>100</v>
      </c>
      <c r="B60" s="34" t="s">
        <v>101</v>
      </c>
      <c r="C60" s="33" t="s">
        <v>133</v>
      </c>
      <c r="D60" s="33" t="s">
        <v>19</v>
      </c>
      <c r="E60" s="33" t="s">
        <v>19</v>
      </c>
      <c r="F60" s="33">
        <f>'[1]проектная произв'!D49-SUM([1]р2!F49:F52)</f>
        <v>21.867550000000001</v>
      </c>
    </row>
    <row r="61" spans="1:6" ht="12.75" customHeight="1" x14ac:dyDescent="0.2">
      <c r="A61" s="34" t="s">
        <v>102</v>
      </c>
      <c r="B61" s="34" t="s">
        <v>103</v>
      </c>
      <c r="C61" s="33" t="s">
        <v>133</v>
      </c>
      <c r="D61" s="33" t="s">
        <v>19</v>
      </c>
      <c r="E61" s="33" t="s">
        <v>19</v>
      </c>
      <c r="F61" s="33">
        <f>'[1]проектная произв'!D48-[1]р2!F52</f>
        <v>0.75454533333333329</v>
      </c>
    </row>
    <row r="62" spans="1:6" ht="12.75" customHeight="1" x14ac:dyDescent="0.2">
      <c r="A62" s="34" t="s">
        <v>104</v>
      </c>
      <c r="B62" s="31" t="s">
        <v>105</v>
      </c>
      <c r="C62" s="33" t="s">
        <v>133</v>
      </c>
      <c r="D62" s="33" t="s">
        <v>19</v>
      </c>
      <c r="E62" s="33" t="s">
        <v>19</v>
      </c>
      <c r="F62" s="33">
        <f>'[1]проектная произв'!D55-[1]р2!F49</f>
        <v>0.64483868824306467</v>
      </c>
    </row>
    <row r="63" spans="1:6" ht="12.75" customHeight="1" x14ac:dyDescent="0.2">
      <c r="A63" s="34" t="s">
        <v>106</v>
      </c>
      <c r="B63" s="31" t="s">
        <v>107</v>
      </c>
      <c r="C63" s="33" t="s">
        <v>133</v>
      </c>
      <c r="D63" s="33" t="s">
        <v>19</v>
      </c>
      <c r="E63" s="33" t="s">
        <v>19</v>
      </c>
      <c r="F63" s="33">
        <f>'[1]проектная произв'!D56-[1]р2!F50</f>
        <v>0.97011183487450436</v>
      </c>
    </row>
    <row r="64" spans="1:6" ht="12.75" customHeight="1" x14ac:dyDescent="0.2">
      <c r="A64" s="34" t="s">
        <v>108</v>
      </c>
      <c r="B64" s="31" t="s">
        <v>109</v>
      </c>
      <c r="C64" s="33" t="s">
        <v>133</v>
      </c>
      <c r="D64" s="33" t="s">
        <v>19</v>
      </c>
      <c r="E64" s="33" t="s">
        <v>19</v>
      </c>
      <c r="F64" s="33">
        <f>'[1]проектная произв'!D57-[1]р2!F51</f>
        <v>0.13752849405548215</v>
      </c>
    </row>
    <row r="65" spans="1:6" x14ac:dyDescent="0.2">
      <c r="A65" s="39" t="s">
        <v>134</v>
      </c>
      <c r="B65" s="37"/>
      <c r="C65" s="40"/>
      <c r="D65" s="40"/>
      <c r="E65" s="40"/>
      <c r="F65" s="40"/>
    </row>
    <row r="66" spans="1:6" x14ac:dyDescent="0.2">
      <c r="A66" s="41" t="s">
        <v>135</v>
      </c>
      <c r="B66" s="42" t="s">
        <v>136</v>
      </c>
      <c r="C66" s="33" t="s">
        <v>133</v>
      </c>
      <c r="D66" s="33" t="s">
        <v>19</v>
      </c>
      <c r="E66" s="33" t="s">
        <v>19</v>
      </c>
      <c r="F66" s="46">
        <v>0.24369914064574785</v>
      </c>
    </row>
    <row r="67" spans="1:6" x14ac:dyDescent="0.2">
      <c r="A67" s="41" t="s">
        <v>137</v>
      </c>
      <c r="B67" s="42" t="s">
        <v>138</v>
      </c>
      <c r="C67" s="33" t="s">
        <v>133</v>
      </c>
      <c r="D67" s="33" t="s">
        <v>19</v>
      </c>
      <c r="E67" s="33" t="s">
        <v>19</v>
      </c>
      <c r="F67" s="46">
        <v>0.83941397203736068</v>
      </c>
    </row>
    <row r="68" spans="1:6" x14ac:dyDescent="0.2">
      <c r="A68" s="41" t="s">
        <v>139</v>
      </c>
      <c r="B68" s="42" t="s">
        <v>140</v>
      </c>
      <c r="C68" s="33" t="s">
        <v>133</v>
      </c>
      <c r="D68" s="33" t="s">
        <v>19</v>
      </c>
      <c r="E68" s="33" t="s">
        <v>19</v>
      </c>
      <c r="F68" s="46">
        <v>95.617733751752482</v>
      </c>
    </row>
    <row r="69" spans="1:6" x14ac:dyDescent="0.2">
      <c r="A69" s="41" t="s">
        <v>139</v>
      </c>
      <c r="B69" s="42" t="s">
        <v>141</v>
      </c>
      <c r="C69" s="33" t="s">
        <v>133</v>
      </c>
      <c r="D69" s="33" t="s">
        <v>19</v>
      </c>
      <c r="E69" s="33" t="s">
        <v>19</v>
      </c>
      <c r="F69" s="46">
        <v>0.17116501153374519</v>
      </c>
    </row>
    <row r="70" spans="1:6" x14ac:dyDescent="0.2">
      <c r="A70" s="41" t="s">
        <v>139</v>
      </c>
      <c r="B70" s="42" t="s">
        <v>142</v>
      </c>
      <c r="C70" s="33" t="s">
        <v>133</v>
      </c>
      <c r="D70" s="33" t="s">
        <v>19</v>
      </c>
      <c r="E70" s="33" t="s">
        <v>19</v>
      </c>
      <c r="F70" s="46">
        <v>0.86174756364915994</v>
      </c>
    </row>
    <row r="71" spans="1:6" x14ac:dyDescent="0.2">
      <c r="A71" s="41" t="s">
        <v>139</v>
      </c>
      <c r="B71" s="42" t="s">
        <v>143</v>
      </c>
      <c r="C71" s="33" t="s">
        <v>133</v>
      </c>
      <c r="D71" s="33" t="s">
        <v>19</v>
      </c>
      <c r="E71" s="33" t="s">
        <v>19</v>
      </c>
      <c r="F71" s="46">
        <v>4.3628015722973474</v>
      </c>
    </row>
    <row r="72" spans="1:6" x14ac:dyDescent="0.2">
      <c r="A72" s="41" t="s">
        <v>139</v>
      </c>
      <c r="B72" s="42" t="s">
        <v>144</v>
      </c>
      <c r="C72" s="33" t="s">
        <v>133</v>
      </c>
      <c r="D72" s="33" t="s">
        <v>19</v>
      </c>
      <c r="E72" s="33" t="s">
        <v>19</v>
      </c>
      <c r="F72" s="46">
        <v>8.6758773071997801</v>
      </c>
    </row>
    <row r="73" spans="1:6" x14ac:dyDescent="0.2">
      <c r="A73" s="41" t="s">
        <v>139</v>
      </c>
      <c r="B73" s="42" t="s">
        <v>145</v>
      </c>
      <c r="C73" s="33" t="s">
        <v>133</v>
      </c>
      <c r="D73" s="33" t="s">
        <v>19</v>
      </c>
      <c r="E73" s="33" t="s">
        <v>19</v>
      </c>
      <c r="F73" s="46">
        <v>0.83304947266643292</v>
      </c>
    </row>
    <row r="74" spans="1:6" x14ac:dyDescent="0.2">
      <c r="A74" s="41" t="s">
        <v>139</v>
      </c>
      <c r="B74" s="42" t="s">
        <v>146</v>
      </c>
      <c r="C74" s="33" t="s">
        <v>133</v>
      </c>
      <c r="D74" s="33" t="s">
        <v>19</v>
      </c>
      <c r="E74" s="33" t="s">
        <v>19</v>
      </c>
      <c r="F74" s="46">
        <v>0.41130443676349687</v>
      </c>
    </row>
    <row r="75" spans="1:6" x14ac:dyDescent="0.2">
      <c r="A75" s="41" t="s">
        <v>139</v>
      </c>
      <c r="B75" s="42" t="s">
        <v>147</v>
      </c>
      <c r="C75" s="33" t="s">
        <v>133</v>
      </c>
      <c r="D75" s="33" t="s">
        <v>19</v>
      </c>
      <c r="E75" s="33" t="s">
        <v>19</v>
      </c>
      <c r="F75" s="46">
        <v>0.97093987902772516</v>
      </c>
    </row>
    <row r="76" spans="1:6" x14ac:dyDescent="0.2">
      <c r="A76" s="41" t="s">
        <v>139</v>
      </c>
      <c r="B76" s="42" t="s">
        <v>148</v>
      </c>
      <c r="C76" s="33" t="s">
        <v>133</v>
      </c>
      <c r="D76" s="33" t="s">
        <v>19</v>
      </c>
      <c r="E76" s="33" t="s">
        <v>19</v>
      </c>
      <c r="F76" s="46">
        <v>2.271081732924638</v>
      </c>
    </row>
    <row r="77" spans="1:6" x14ac:dyDescent="0.2">
      <c r="A77" s="41" t="s">
        <v>149</v>
      </c>
      <c r="B77" s="43" t="s">
        <v>150</v>
      </c>
      <c r="C77" s="33" t="s">
        <v>133</v>
      </c>
      <c r="D77" s="33" t="s">
        <v>19</v>
      </c>
      <c r="E77" s="33" t="s">
        <v>19</v>
      </c>
      <c r="F77" s="46">
        <v>0.90344747587081264</v>
      </c>
    </row>
    <row r="78" spans="1:6" x14ac:dyDescent="0.2">
      <c r="A78" s="41" t="s">
        <v>151</v>
      </c>
      <c r="B78" s="43" t="s">
        <v>152</v>
      </c>
      <c r="C78" s="33" t="s">
        <v>133</v>
      </c>
      <c r="D78" s="33" t="s">
        <v>19</v>
      </c>
      <c r="E78" s="33" t="s">
        <v>19</v>
      </c>
      <c r="F78" s="46">
        <v>9.2791357618596304E-2</v>
      </c>
    </row>
    <row r="79" spans="1:6" x14ac:dyDescent="0.2">
      <c r="A79" s="41" t="s">
        <v>151</v>
      </c>
      <c r="B79" s="43" t="s">
        <v>153</v>
      </c>
      <c r="C79" s="33" t="s">
        <v>133</v>
      </c>
      <c r="D79" s="33" t="s">
        <v>19</v>
      </c>
      <c r="E79" s="33" t="s">
        <v>19</v>
      </c>
      <c r="F79" s="46">
        <v>0.54355369670592835</v>
      </c>
    </row>
    <row r="80" spans="1:6" x14ac:dyDescent="0.2">
      <c r="A80" s="41" t="s">
        <v>151</v>
      </c>
      <c r="B80" s="43" t="s">
        <v>154</v>
      </c>
      <c r="C80" s="33" t="s">
        <v>133</v>
      </c>
      <c r="D80" s="33" t="s">
        <v>19</v>
      </c>
      <c r="E80" s="33" t="s">
        <v>19</v>
      </c>
      <c r="F80" s="46">
        <v>0.45287890200591374</v>
      </c>
    </row>
    <row r="81" spans="1:9" x14ac:dyDescent="0.2">
      <c r="A81" s="41" t="s">
        <v>151</v>
      </c>
      <c r="B81" s="43" t="s">
        <v>155</v>
      </c>
      <c r="C81" s="33" t="s">
        <v>133</v>
      </c>
      <c r="D81" s="33" t="s">
        <v>19</v>
      </c>
      <c r="E81" s="33" t="s">
        <v>19</v>
      </c>
      <c r="F81" s="46">
        <v>0.19109659515087091</v>
      </c>
    </row>
    <row r="82" spans="1:9" x14ac:dyDescent="0.2">
      <c r="A82" s="63" t="s">
        <v>110</v>
      </c>
      <c r="B82" s="63"/>
      <c r="C82" s="63"/>
      <c r="D82" s="63"/>
      <c r="E82" s="63"/>
      <c r="F82" s="63"/>
      <c r="G82" s="64"/>
      <c r="H82" s="64"/>
      <c r="I82" s="64"/>
    </row>
  </sheetData>
  <mergeCells count="4">
    <mergeCell ref="A6:F6"/>
    <mergeCell ref="A7:F7"/>
    <mergeCell ref="A8:F8"/>
    <mergeCell ref="A82:I82"/>
  </mergeCells>
  <pageMargins left="0.59055118110236227" right="0.39370078740157483" top="0.39370078740157483" bottom="0.39370078740157483" header="0.19685039370078741" footer="0.19685039370078741"/>
  <pageSetup paperSize="9" scale="57" fitToHeight="2" orientation="landscape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view="pageBreakPreview" topLeftCell="A46" zoomScale="98" zoomScaleNormal="100" zoomScaleSheetLayoutView="98" workbookViewId="0">
      <selection activeCell="A82" sqref="A82:A84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1.710937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2" x14ac:dyDescent="0.2">
      <c r="A1" s="1"/>
      <c r="B1" s="1"/>
      <c r="C1" s="1"/>
      <c r="D1" s="1"/>
      <c r="E1" s="1"/>
      <c r="F1" s="2" t="s">
        <v>0</v>
      </c>
    </row>
    <row r="2" spans="1:12" ht="18" x14ac:dyDescent="0.25">
      <c r="A2" s="1"/>
      <c r="B2" s="1"/>
      <c r="C2" s="1"/>
      <c r="D2" s="1"/>
      <c r="E2" s="1"/>
      <c r="F2" s="2" t="s">
        <v>1</v>
      </c>
      <c r="G2" s="4"/>
    </row>
    <row r="3" spans="1:12" x14ac:dyDescent="0.2">
      <c r="A3" s="1"/>
      <c r="B3" s="1"/>
      <c r="C3" s="1"/>
      <c r="D3" s="1"/>
      <c r="E3" s="1"/>
      <c r="F3" s="2" t="s">
        <v>2</v>
      </c>
    </row>
    <row r="4" spans="1:12" ht="15.75" x14ac:dyDescent="0.25">
      <c r="A4" s="5"/>
      <c r="B4" s="5"/>
      <c r="C4" s="5"/>
      <c r="D4" s="5"/>
      <c r="E4" s="5"/>
      <c r="F4" s="2"/>
    </row>
    <row r="5" spans="1:12" ht="15.75" x14ac:dyDescent="0.25">
      <c r="A5" s="5"/>
      <c r="B5" s="5"/>
      <c r="C5" s="5"/>
      <c r="D5" s="5"/>
      <c r="E5" s="5"/>
      <c r="F5" s="6" t="s">
        <v>3</v>
      </c>
    </row>
    <row r="6" spans="1:12" s="7" customFormat="1" ht="15.75" customHeight="1" x14ac:dyDescent="0.25">
      <c r="A6" s="60" t="s">
        <v>4</v>
      </c>
      <c r="B6" s="60"/>
      <c r="C6" s="60"/>
      <c r="D6" s="60"/>
      <c r="E6" s="60"/>
      <c r="F6" s="60"/>
    </row>
    <row r="7" spans="1:12" s="7" customFormat="1" ht="15.75" customHeight="1" x14ac:dyDescent="0.25">
      <c r="A7" s="61" t="s">
        <v>133</v>
      </c>
      <c r="B7" s="61"/>
      <c r="C7" s="61"/>
      <c r="D7" s="61"/>
      <c r="E7" s="61"/>
      <c r="F7" s="61"/>
      <c r="G7" s="48"/>
      <c r="H7" s="48"/>
      <c r="I7" s="48"/>
      <c r="J7" s="48"/>
      <c r="K7" s="48"/>
      <c r="L7" s="47"/>
    </row>
    <row r="8" spans="1:12" s="8" customFormat="1" ht="11.1" customHeight="1" x14ac:dyDescent="0.2">
      <c r="A8" s="62" t="s">
        <v>5</v>
      </c>
      <c r="B8" s="62"/>
      <c r="C8" s="62"/>
      <c r="D8" s="62"/>
      <c r="E8" s="62"/>
      <c r="F8" s="62"/>
      <c r="G8" s="16"/>
      <c r="H8" s="16"/>
      <c r="I8" s="16"/>
      <c r="J8" s="16"/>
      <c r="K8" s="16"/>
      <c r="L8" s="52"/>
    </row>
    <row r="9" spans="1:12" s="9" customFormat="1" ht="15.75" customHeight="1" x14ac:dyDescent="0.25">
      <c r="B9" s="10" t="s">
        <v>6</v>
      </c>
      <c r="C9" s="11" t="s">
        <v>113</v>
      </c>
      <c r="D9" s="12" t="s">
        <v>8</v>
      </c>
      <c r="F9" s="12"/>
      <c r="G9" s="53"/>
      <c r="H9" s="13"/>
      <c r="I9" s="13"/>
      <c r="J9" s="14"/>
      <c r="K9" s="12"/>
      <c r="L9" s="53"/>
    </row>
    <row r="10" spans="1:12" s="18" customFormat="1" ht="11.1" customHeight="1" x14ac:dyDescent="0.25">
      <c r="A10" s="15"/>
      <c r="B10" s="16"/>
      <c r="C10" s="17" t="s">
        <v>9</v>
      </c>
      <c r="D10" s="7"/>
      <c r="F10" s="19"/>
      <c r="G10" s="19"/>
      <c r="H10" s="16"/>
      <c r="I10" s="16"/>
      <c r="J10" s="20"/>
      <c r="K10" s="19"/>
      <c r="L10" s="54"/>
    </row>
    <row r="11" spans="1:12" s="23" customFormat="1" ht="15.75" customHeight="1" x14ac:dyDescent="0.25">
      <c r="A11" s="21"/>
      <c r="B11" s="16"/>
      <c r="C11" s="22" t="s">
        <v>114</v>
      </c>
      <c r="D11" s="7"/>
      <c r="F11" s="24"/>
      <c r="G11" s="54"/>
      <c r="H11" s="54"/>
      <c r="I11" s="54"/>
      <c r="J11" s="20"/>
      <c r="K11" s="55"/>
      <c r="L11" s="56"/>
    </row>
    <row r="12" spans="1:12" s="18" customFormat="1" ht="11.1" customHeight="1" x14ac:dyDescent="0.2">
      <c r="A12" s="17"/>
      <c r="B12" s="19"/>
      <c r="C12" s="27" t="s">
        <v>11</v>
      </c>
      <c r="D12" s="8"/>
      <c r="F12" s="19"/>
      <c r="G12" s="54"/>
      <c r="H12" s="54"/>
      <c r="I12" s="54"/>
      <c r="J12" s="20"/>
      <c r="K12" s="55"/>
      <c r="L12" s="54"/>
    </row>
    <row r="13" spans="1:12" ht="15.75" x14ac:dyDescent="0.25">
      <c r="A13" s="5"/>
      <c r="B13" s="5"/>
      <c r="C13" s="5"/>
      <c r="D13" s="5"/>
      <c r="E13" s="5"/>
      <c r="F13" s="5"/>
      <c r="G13" s="38"/>
      <c r="H13" s="38"/>
      <c r="I13" s="38"/>
      <c r="J13" s="38"/>
      <c r="K13" s="38"/>
      <c r="L13" s="38"/>
    </row>
    <row r="14" spans="1:12" s="29" customFormat="1" ht="38.25" x14ac:dyDescent="0.2">
      <c r="A14" s="28" t="s">
        <v>12</v>
      </c>
      <c r="B14" s="28" t="s">
        <v>13</v>
      </c>
      <c r="C14" s="28" t="s">
        <v>14</v>
      </c>
      <c r="D14" s="28" t="s">
        <v>15</v>
      </c>
      <c r="E14" s="28" t="s">
        <v>16</v>
      </c>
      <c r="F14" s="50" t="s">
        <v>17</v>
      </c>
      <c r="G14" s="57"/>
      <c r="H14" s="57"/>
      <c r="I14" s="57"/>
      <c r="J14" s="57"/>
      <c r="K14" s="57"/>
      <c r="L14" s="57"/>
    </row>
    <row r="15" spans="1:12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51">
        <v>6</v>
      </c>
      <c r="G15" s="38"/>
      <c r="H15" s="38"/>
      <c r="I15" s="38"/>
      <c r="J15" s="38"/>
      <c r="K15" s="38"/>
      <c r="L15" s="38"/>
    </row>
    <row r="16" spans="1:12" x14ac:dyDescent="0.2">
      <c r="A16" s="44" t="s">
        <v>156</v>
      </c>
      <c r="B16" s="30"/>
      <c r="C16" s="30"/>
      <c r="D16" s="30"/>
      <c r="E16" s="30"/>
      <c r="F16" s="51"/>
      <c r="G16" s="38"/>
      <c r="H16" s="38"/>
      <c r="I16" s="38"/>
      <c r="J16" s="38"/>
      <c r="K16" s="38"/>
      <c r="L16" s="38"/>
    </row>
    <row r="17" spans="1:12" x14ac:dyDescent="0.2">
      <c r="A17" s="31" t="s">
        <v>18</v>
      </c>
      <c r="B17" s="32"/>
      <c r="C17" s="33" t="s">
        <v>133</v>
      </c>
      <c r="D17" s="33" t="s">
        <v>19</v>
      </c>
      <c r="E17" s="33" t="s">
        <v>19</v>
      </c>
      <c r="F17" s="45">
        <f>(920+710+1200+960+510+1200)/12-[1]р3!F70</f>
        <v>287.38593684388263</v>
      </c>
      <c r="G17" s="49"/>
      <c r="H17" s="38"/>
      <c r="I17" s="38"/>
      <c r="J17" s="38"/>
      <c r="K17" s="38"/>
      <c r="L17" s="38"/>
    </row>
    <row r="18" spans="1:12" x14ac:dyDescent="0.2">
      <c r="A18" s="34" t="s">
        <v>20</v>
      </c>
      <c r="B18" s="34" t="s">
        <v>21</v>
      </c>
      <c r="C18" s="33" t="s">
        <v>133</v>
      </c>
      <c r="D18" s="33" t="s">
        <v>19</v>
      </c>
      <c r="E18" s="33" t="s">
        <v>19</v>
      </c>
      <c r="F18" s="33">
        <f>'[1]проектная произв'!D4-[1]р3!F21</f>
        <v>0.72425099999999998</v>
      </c>
    </row>
    <row r="19" spans="1:12" x14ac:dyDescent="0.2">
      <c r="A19" s="34" t="s">
        <v>20</v>
      </c>
      <c r="B19" s="34" t="s">
        <v>22</v>
      </c>
      <c r="C19" s="33" t="s">
        <v>133</v>
      </c>
      <c r="D19" s="33" t="s">
        <v>19</v>
      </c>
      <c r="E19" s="33" t="s">
        <v>19</v>
      </c>
      <c r="F19" s="33">
        <v>0</v>
      </c>
    </row>
    <row r="20" spans="1:12" x14ac:dyDescent="0.2">
      <c r="A20" s="34" t="s">
        <v>20</v>
      </c>
      <c r="B20" s="34" t="s">
        <v>23</v>
      </c>
      <c r="C20" s="33" t="s">
        <v>133</v>
      </c>
      <c r="D20" s="33" t="s">
        <v>19</v>
      </c>
      <c r="E20" s="33" t="s">
        <v>19</v>
      </c>
      <c r="F20" s="33">
        <f>'[1]проектная произв'!D6-[1]р3!F23</f>
        <v>0.19708366666666666</v>
      </c>
    </row>
    <row r="21" spans="1:12" x14ac:dyDescent="0.2">
      <c r="A21" s="34" t="s">
        <v>24</v>
      </c>
      <c r="B21" s="34" t="s">
        <v>25</v>
      </c>
      <c r="C21" s="33" t="s">
        <v>133</v>
      </c>
      <c r="D21" s="33" t="s">
        <v>19</v>
      </c>
      <c r="E21" s="33" t="s">
        <v>19</v>
      </c>
      <c r="F21" s="33">
        <f>'[1]проектная произв'!D8+'[1]проектная произв'!D68-[1]р3!F24</f>
        <v>4.1096840000000006</v>
      </c>
    </row>
    <row r="22" spans="1:12" x14ac:dyDescent="0.2">
      <c r="A22" s="34" t="s">
        <v>26</v>
      </c>
      <c r="B22" s="34" t="s">
        <v>27</v>
      </c>
      <c r="C22" s="33" t="s">
        <v>133</v>
      </c>
      <c r="D22" s="33" t="s">
        <v>19</v>
      </c>
      <c r="E22" s="33" t="s">
        <v>19</v>
      </c>
      <c r="F22" s="33">
        <f>'[1]проектная произв'!D12-[1]р3!F26</f>
        <v>1.1809056666666666</v>
      </c>
    </row>
    <row r="23" spans="1:12" x14ac:dyDescent="0.2">
      <c r="A23" s="34" t="s">
        <v>28</v>
      </c>
      <c r="B23" s="34" t="s">
        <v>29</v>
      </c>
      <c r="C23" s="33" t="s">
        <v>133</v>
      </c>
      <c r="D23" s="33" t="s">
        <v>19</v>
      </c>
      <c r="E23" s="33" t="s">
        <v>19</v>
      </c>
      <c r="F23" s="33">
        <f>'[1]проектная произв'!D14-[1]р3!F31</f>
        <v>4.0681606666666665</v>
      </c>
    </row>
    <row r="24" spans="1:12" x14ac:dyDescent="0.2">
      <c r="A24" s="34" t="s">
        <v>30</v>
      </c>
      <c r="B24" s="34" t="s">
        <v>31</v>
      </c>
      <c r="C24" s="33" t="s">
        <v>133</v>
      </c>
      <c r="D24" s="33" t="s">
        <v>19</v>
      </c>
      <c r="E24" s="33" t="s">
        <v>19</v>
      </c>
      <c r="F24" s="33">
        <f>'[1]проектная произв'!D16+'[1]проектная произв'!D64-[1]р3!F33</f>
        <v>42.655330333333332</v>
      </c>
    </row>
    <row r="25" spans="1:12" x14ac:dyDescent="0.2">
      <c r="A25" s="34" t="s">
        <v>32</v>
      </c>
      <c r="B25" s="34" t="s">
        <v>33</v>
      </c>
      <c r="C25" s="33" t="s">
        <v>133</v>
      </c>
      <c r="D25" s="33" t="s">
        <v>19</v>
      </c>
      <c r="E25" s="33" t="s">
        <v>19</v>
      </c>
      <c r="F25" s="33">
        <f>'[1]проектная произв'!D17-[1]р3!F32</f>
        <v>0.10518966666666665</v>
      </c>
    </row>
    <row r="26" spans="1:12" x14ac:dyDescent="0.2">
      <c r="A26" s="34" t="s">
        <v>34</v>
      </c>
      <c r="B26" s="34" t="s">
        <v>35</v>
      </c>
      <c r="C26" s="33" t="s">
        <v>133</v>
      </c>
      <c r="D26" s="33" t="s">
        <v>19</v>
      </c>
      <c r="E26" s="33" t="s">
        <v>19</v>
      </c>
      <c r="F26" s="33">
        <f>'[1]проектная произв'!D18-[1]р3!F34-[1]р3!F35</f>
        <v>1.3130083333333331</v>
      </c>
    </row>
    <row r="27" spans="1:12" x14ac:dyDescent="0.2">
      <c r="A27" s="34" t="s">
        <v>36</v>
      </c>
      <c r="B27" s="34" t="s">
        <v>37</v>
      </c>
      <c r="C27" s="33" t="s">
        <v>133</v>
      </c>
      <c r="D27" s="33" t="s">
        <v>19</v>
      </c>
      <c r="E27" s="33" t="s">
        <v>19</v>
      </c>
      <c r="F27" s="33">
        <f>'[1]проектная произв'!D19-[1]р3!F34</f>
        <v>1.3095876666666668</v>
      </c>
    </row>
    <row r="28" spans="1:12" x14ac:dyDescent="0.2">
      <c r="A28" s="34" t="s">
        <v>38</v>
      </c>
      <c r="B28" s="34" t="s">
        <v>39</v>
      </c>
      <c r="C28" s="33" t="s">
        <v>133</v>
      </c>
      <c r="D28" s="33" t="s">
        <v>19</v>
      </c>
      <c r="E28" s="33" t="s">
        <v>19</v>
      </c>
      <c r="F28" s="33">
        <f>'[1]проектная произв'!D20-[1]р3!F35</f>
        <v>5.3420666666666727E-2</v>
      </c>
    </row>
    <row r="29" spans="1:12" x14ac:dyDescent="0.2">
      <c r="A29" s="34" t="s">
        <v>40</v>
      </c>
      <c r="B29" s="34" t="s">
        <v>41</v>
      </c>
      <c r="C29" s="33" t="s">
        <v>133</v>
      </c>
      <c r="D29" s="33" t="s">
        <v>19</v>
      </c>
      <c r="E29" s="33" t="s">
        <v>19</v>
      </c>
      <c r="F29" s="33">
        <f>'[1]проектная произв'!D21-[1]р3!F36</f>
        <v>8.0791936666666668</v>
      </c>
    </row>
    <row r="30" spans="1:12" x14ac:dyDescent="0.2">
      <c r="A30" s="34" t="s">
        <v>42</v>
      </c>
      <c r="B30" s="34" t="s">
        <v>43</v>
      </c>
      <c r="C30" s="33" t="s">
        <v>133</v>
      </c>
      <c r="D30" s="33" t="s">
        <v>19</v>
      </c>
      <c r="E30" s="33" t="s">
        <v>19</v>
      </c>
      <c r="F30" s="33">
        <v>0</v>
      </c>
    </row>
    <row r="31" spans="1:12" x14ac:dyDescent="0.2">
      <c r="A31" s="34" t="s">
        <v>44</v>
      </c>
      <c r="B31" s="34" t="s">
        <v>45</v>
      </c>
      <c r="C31" s="33" t="s">
        <v>133</v>
      </c>
      <c r="D31" s="33" t="s">
        <v>19</v>
      </c>
      <c r="E31" s="33" t="s">
        <v>19</v>
      </c>
      <c r="F31" s="33">
        <f>'[1]проектная произв'!D26-[1]р3!F39</f>
        <v>13.463307666666664</v>
      </c>
    </row>
    <row r="32" spans="1:12" x14ac:dyDescent="0.2">
      <c r="A32" s="34" t="s">
        <v>46</v>
      </c>
      <c r="B32" s="34" t="s">
        <v>47</v>
      </c>
      <c r="C32" s="33" t="s">
        <v>133</v>
      </c>
      <c r="D32" s="33" t="s">
        <v>19</v>
      </c>
      <c r="E32" s="33" t="s">
        <v>19</v>
      </c>
      <c r="F32" s="33">
        <v>0</v>
      </c>
    </row>
    <row r="33" spans="1:6" x14ac:dyDescent="0.2">
      <c r="A33" s="34" t="s">
        <v>48</v>
      </c>
      <c r="B33" s="34" t="s">
        <v>49</v>
      </c>
      <c r="C33" s="33" t="s">
        <v>133</v>
      </c>
      <c r="D33" s="33" t="s">
        <v>19</v>
      </c>
      <c r="E33" s="33" t="s">
        <v>19</v>
      </c>
      <c r="F33" s="33">
        <f>'[1]проектная произв'!D29-[1]р3!F40</f>
        <v>14.434868666666667</v>
      </c>
    </row>
    <row r="34" spans="1:6" x14ac:dyDescent="0.2">
      <c r="A34" s="34" t="s">
        <v>50</v>
      </c>
      <c r="B34" s="34" t="s">
        <v>51</v>
      </c>
      <c r="C34" s="33" t="s">
        <v>133</v>
      </c>
      <c r="D34" s="33" t="s">
        <v>19</v>
      </c>
      <c r="E34" s="33" t="s">
        <v>19</v>
      </c>
      <c r="F34" s="33">
        <f>'[1]проектная произв'!D30-[1]р3!F40</f>
        <v>0.30986866666666663</v>
      </c>
    </row>
    <row r="35" spans="1:6" x14ac:dyDescent="0.2">
      <c r="A35" s="34" t="s">
        <v>50</v>
      </c>
      <c r="B35" s="34" t="s">
        <v>52</v>
      </c>
      <c r="C35" s="33" t="s">
        <v>133</v>
      </c>
      <c r="D35" s="33" t="s">
        <v>19</v>
      </c>
      <c r="E35" s="33" t="s">
        <v>19</v>
      </c>
      <c r="F35" s="33">
        <f>'[1]проектная произв'!D31-[1]р3!F37</f>
        <v>13.428947000000001</v>
      </c>
    </row>
    <row r="36" spans="1:6" x14ac:dyDescent="0.2">
      <c r="A36" s="34" t="s">
        <v>53</v>
      </c>
      <c r="B36" s="34" t="s">
        <v>54</v>
      </c>
      <c r="C36" s="33" t="s">
        <v>133</v>
      </c>
      <c r="D36" s="33" t="s">
        <v>19</v>
      </c>
      <c r="E36" s="33" t="s">
        <v>19</v>
      </c>
      <c r="F36" s="33">
        <f>'[1]проектная произв'!D32-[1]р3!F37</f>
        <v>0.40811366666666665</v>
      </c>
    </row>
    <row r="37" spans="1:6" x14ac:dyDescent="0.2">
      <c r="A37" s="34" t="s">
        <v>55</v>
      </c>
      <c r="B37" s="34" t="s">
        <v>56</v>
      </c>
      <c r="C37" s="33" t="s">
        <v>133</v>
      </c>
      <c r="D37" s="33" t="s">
        <v>19</v>
      </c>
      <c r="E37" s="33" t="s">
        <v>19</v>
      </c>
      <c r="F37" s="33">
        <f>'[1]проектная произв'!D33-[1]р3!F27-[1]р3!F28-[1]р3!F29-[1]р3!F30</f>
        <v>9.0545813333333331</v>
      </c>
    </row>
    <row r="38" spans="1:6" x14ac:dyDescent="0.2">
      <c r="A38" s="34" t="s">
        <v>57</v>
      </c>
      <c r="B38" s="34" t="s">
        <v>58</v>
      </c>
      <c r="C38" s="33" t="s">
        <v>133</v>
      </c>
      <c r="D38" s="33" t="s">
        <v>19</v>
      </c>
      <c r="E38" s="33" t="s">
        <v>19</v>
      </c>
      <c r="F38" s="33">
        <f>'[1]проектная произв'!D34-[1]р3!F27</f>
        <v>0.47752800000000006</v>
      </c>
    </row>
    <row r="39" spans="1:6" x14ac:dyDescent="0.2">
      <c r="A39" s="34" t="s">
        <v>59</v>
      </c>
      <c r="B39" s="34" t="s">
        <v>60</v>
      </c>
      <c r="C39" s="33" t="s">
        <v>133</v>
      </c>
      <c r="D39" s="33" t="s">
        <v>19</v>
      </c>
      <c r="E39" s="33" t="s">
        <v>19</v>
      </c>
      <c r="F39" s="33">
        <f>'[1]проектная произв'!D35-[1]р3!F28</f>
        <v>0.459837</v>
      </c>
    </row>
    <row r="40" spans="1:6" x14ac:dyDescent="0.2">
      <c r="A40" s="34" t="s">
        <v>61</v>
      </c>
      <c r="B40" s="31" t="s">
        <v>62</v>
      </c>
      <c r="C40" s="33" t="s">
        <v>133</v>
      </c>
      <c r="D40" s="33" t="s">
        <v>19</v>
      </c>
      <c r="E40" s="33" t="s">
        <v>19</v>
      </c>
      <c r="F40" s="33">
        <f>'[1]проектная произв'!D54-[1]р3!F29</f>
        <v>0.52896600000000005</v>
      </c>
    </row>
    <row r="41" spans="1:6" x14ac:dyDescent="0.2">
      <c r="A41" s="34" t="s">
        <v>63</v>
      </c>
      <c r="B41" s="31" t="s">
        <v>64</v>
      </c>
      <c r="C41" s="33" t="s">
        <v>133</v>
      </c>
      <c r="D41" s="33"/>
      <c r="E41" s="33"/>
      <c r="F41" s="33">
        <f>'[1]проектная произв'!D66-[1]р3!F30</f>
        <v>3.7350949459459462</v>
      </c>
    </row>
    <row r="42" spans="1:6" x14ac:dyDescent="0.2">
      <c r="A42" s="34" t="s">
        <v>65</v>
      </c>
      <c r="B42" s="34" t="s">
        <v>66</v>
      </c>
      <c r="C42" s="33" t="s">
        <v>133</v>
      </c>
      <c r="D42" s="33" t="s">
        <v>19</v>
      </c>
      <c r="E42" s="33" t="s">
        <v>19</v>
      </c>
      <c r="F42" s="33">
        <f>'[1]проектная произв'!D36-0</f>
        <v>46.666666666666664</v>
      </c>
    </row>
    <row r="43" spans="1:6" x14ac:dyDescent="0.2">
      <c r="A43" s="34" t="s">
        <v>67</v>
      </c>
      <c r="B43" s="34" t="s">
        <v>68</v>
      </c>
      <c r="C43" s="33" t="s">
        <v>133</v>
      </c>
      <c r="D43" s="33" t="s">
        <v>19</v>
      </c>
      <c r="E43" s="33" t="s">
        <v>19</v>
      </c>
      <c r="F43" s="33">
        <f>'[1]проектная произв'!D37-[1]р3!F42</f>
        <v>41.125990999999999</v>
      </c>
    </row>
    <row r="44" spans="1:6" x14ac:dyDescent="0.2">
      <c r="A44" s="34" t="s">
        <v>69</v>
      </c>
      <c r="B44" s="34" t="s">
        <v>70</v>
      </c>
      <c r="C44" s="33" t="s">
        <v>133</v>
      </c>
      <c r="D44" s="33" t="s">
        <v>19</v>
      </c>
      <c r="E44" s="33" t="s">
        <v>19</v>
      </c>
      <c r="F44" s="33">
        <f>'[1]проектная произв'!D38-[1]р3!F42</f>
        <v>4.4259909999999998</v>
      </c>
    </row>
    <row r="45" spans="1:6" x14ac:dyDescent="0.2">
      <c r="A45" s="34" t="s">
        <v>71</v>
      </c>
      <c r="B45" s="34" t="s">
        <v>72</v>
      </c>
      <c r="C45" s="33" t="s">
        <v>133</v>
      </c>
      <c r="D45" s="33" t="s">
        <v>19</v>
      </c>
      <c r="E45" s="33" t="s">
        <v>19</v>
      </c>
      <c r="F45" s="33">
        <f>'[1]проектная произв'!D39-SUM([1]р3!F43:F58)</f>
        <v>33.992265000000003</v>
      </c>
    </row>
    <row r="46" spans="1:6" x14ac:dyDescent="0.2">
      <c r="A46" s="34" t="s">
        <v>73</v>
      </c>
      <c r="B46" s="34" t="s">
        <v>74</v>
      </c>
      <c r="C46" s="33" t="s">
        <v>133</v>
      </c>
      <c r="D46" s="33" t="s">
        <v>19</v>
      </c>
      <c r="E46" s="33" t="s">
        <v>19</v>
      </c>
      <c r="F46" s="33">
        <f>'[1]проектная произв'!D45-[1]р3!F48</f>
        <v>4.8926750000000006</v>
      </c>
    </row>
    <row r="47" spans="1:6" x14ac:dyDescent="0.2">
      <c r="A47" s="34" t="s">
        <v>75</v>
      </c>
      <c r="B47" s="34" t="s">
        <v>76</v>
      </c>
      <c r="C47" s="33" t="s">
        <v>133</v>
      </c>
      <c r="D47" s="33" t="s">
        <v>19</v>
      </c>
      <c r="E47" s="33" t="s">
        <v>19</v>
      </c>
      <c r="F47" s="33">
        <f>'[1]проектная произв'!D42-[1]р3!F43</f>
        <v>3.0064579999999999</v>
      </c>
    </row>
    <row r="48" spans="1:6" x14ac:dyDescent="0.2">
      <c r="A48" s="34" t="s">
        <v>77</v>
      </c>
      <c r="B48" s="34" t="s">
        <v>78</v>
      </c>
      <c r="C48" s="33" t="s">
        <v>133</v>
      </c>
      <c r="D48" s="33" t="s">
        <v>19</v>
      </c>
      <c r="E48" s="33" t="s">
        <v>19</v>
      </c>
      <c r="F48" s="33">
        <f>'[1]проектная произв'!D43-[1]р3!F47</f>
        <v>1.1849050000000001</v>
      </c>
    </row>
    <row r="49" spans="1:6" x14ac:dyDescent="0.2">
      <c r="A49" s="35" t="s">
        <v>79</v>
      </c>
      <c r="B49" s="35" t="s">
        <v>80</v>
      </c>
      <c r="C49" s="33" t="s">
        <v>133</v>
      </c>
      <c r="D49" s="33" t="s">
        <v>19</v>
      </c>
      <c r="E49" s="33" t="s">
        <v>19</v>
      </c>
      <c r="F49" s="33">
        <f>'[1]проектная произв'!D44-[1]р3!F44</f>
        <v>1.89697</v>
      </c>
    </row>
    <row r="50" spans="1:6" x14ac:dyDescent="0.2">
      <c r="A50" s="35" t="s">
        <v>81</v>
      </c>
      <c r="B50" s="35" t="s">
        <v>82</v>
      </c>
      <c r="C50" s="33" t="s">
        <v>133</v>
      </c>
      <c r="D50" s="36" t="s">
        <v>19</v>
      </c>
      <c r="E50" s="36" t="s">
        <v>19</v>
      </c>
      <c r="F50" s="33">
        <f>'[1]проектная произв'!D58-[1]р3!F45</f>
        <v>0.79229241875825618</v>
      </c>
    </row>
    <row r="51" spans="1:6" x14ac:dyDescent="0.2">
      <c r="A51" s="35" t="s">
        <v>83</v>
      </c>
      <c r="B51" s="35" t="s">
        <v>84</v>
      </c>
      <c r="C51" s="33" t="s">
        <v>133</v>
      </c>
      <c r="D51" s="36" t="s">
        <v>19</v>
      </c>
      <c r="E51" s="36" t="s">
        <v>19</v>
      </c>
      <c r="F51" s="36">
        <f>'[1]проектная произв'!D62-[1]р3!F46</f>
        <v>1.3859195744680852</v>
      </c>
    </row>
    <row r="52" spans="1:6" x14ac:dyDescent="0.2">
      <c r="A52" s="34" t="s">
        <v>85</v>
      </c>
      <c r="B52" s="34" t="s">
        <v>86</v>
      </c>
      <c r="C52" s="33" t="s">
        <v>133</v>
      </c>
      <c r="D52" s="36" t="s">
        <v>19</v>
      </c>
      <c r="E52" s="36" t="s">
        <v>19</v>
      </c>
      <c r="F52" s="36">
        <f>'[1]проектная произв'!D45-[1]р3!F48</f>
        <v>4.8926750000000006</v>
      </c>
    </row>
    <row r="53" spans="1:6" x14ac:dyDescent="0.2">
      <c r="A53" s="34" t="s">
        <v>72</v>
      </c>
      <c r="B53" s="34" t="s">
        <v>87</v>
      </c>
      <c r="C53" s="33" t="s">
        <v>133</v>
      </c>
      <c r="D53" s="36" t="s">
        <v>19</v>
      </c>
      <c r="E53" s="36" t="s">
        <v>19</v>
      </c>
      <c r="F53" s="33">
        <f>'[1]проектная произв'!D41-[1]р3!F54-[1]р3!F58</f>
        <v>32.756016333333328</v>
      </c>
    </row>
    <row r="54" spans="1:6" x14ac:dyDescent="0.2">
      <c r="A54" s="34" t="s">
        <v>88</v>
      </c>
      <c r="B54" s="34" t="s">
        <v>89</v>
      </c>
      <c r="C54" s="33" t="s">
        <v>133</v>
      </c>
      <c r="D54" s="36" t="s">
        <v>19</v>
      </c>
      <c r="E54" s="36" t="s">
        <v>19</v>
      </c>
      <c r="F54" s="33">
        <f>'[1]проектная произв'!D46-[1]р3!F54</f>
        <v>1.165721</v>
      </c>
    </row>
    <row r="55" spans="1:6" x14ac:dyDescent="0.2">
      <c r="A55" s="34" t="s">
        <v>90</v>
      </c>
      <c r="B55" s="34" t="s">
        <v>91</v>
      </c>
      <c r="C55" s="33" t="s">
        <v>133</v>
      </c>
      <c r="D55" s="36" t="s">
        <v>19</v>
      </c>
      <c r="E55" s="36" t="s">
        <v>19</v>
      </c>
      <c r="F55" s="33">
        <f>'[1]проектная произв'!D61-[1]р3!F57</f>
        <v>0.42784299999999997</v>
      </c>
    </row>
    <row r="56" spans="1:6" x14ac:dyDescent="0.2">
      <c r="A56" s="34" t="s">
        <v>92</v>
      </c>
      <c r="B56" s="34" t="s">
        <v>93</v>
      </c>
      <c r="C56" s="33" t="s">
        <v>133</v>
      </c>
      <c r="D56" s="33" t="s">
        <v>19</v>
      </c>
      <c r="E56" s="33" t="s">
        <v>19</v>
      </c>
      <c r="F56" s="33">
        <f>'[1]проектная произв'!D50-[1]р3!F58</f>
        <v>7.1259619999999995</v>
      </c>
    </row>
    <row r="57" spans="1:6" x14ac:dyDescent="0.2">
      <c r="A57" s="34" t="s">
        <v>94</v>
      </c>
      <c r="B57" s="34" t="s">
        <v>95</v>
      </c>
      <c r="C57" s="33" t="s">
        <v>133</v>
      </c>
      <c r="D57" s="33" t="s">
        <v>19</v>
      </c>
      <c r="E57" s="33" t="s">
        <v>19</v>
      </c>
      <c r="F57" s="33">
        <f>'[1]проектная произв'!D59-[1]р3!F53</f>
        <v>1.691308</v>
      </c>
    </row>
    <row r="58" spans="1:6" x14ac:dyDescent="0.2">
      <c r="A58" s="34" t="s">
        <v>96</v>
      </c>
      <c r="B58" s="34" t="s">
        <v>97</v>
      </c>
      <c r="C58" s="33" t="s">
        <v>133</v>
      </c>
      <c r="D58" s="33" t="s">
        <v>19</v>
      </c>
      <c r="E58" s="33" t="s">
        <v>19</v>
      </c>
      <c r="F58" s="33">
        <f>'[1]проектная произв'!D60-[1]р3!F55</f>
        <v>1.3096646666666667</v>
      </c>
    </row>
    <row r="59" spans="1:6" x14ac:dyDescent="0.2">
      <c r="A59" s="34" t="s">
        <v>98</v>
      </c>
      <c r="B59" s="34" t="s">
        <v>99</v>
      </c>
      <c r="C59" s="33" t="s">
        <v>133</v>
      </c>
      <c r="D59" s="33" t="s">
        <v>19</v>
      </c>
      <c r="E59" s="33" t="s">
        <v>19</v>
      </c>
      <c r="F59" s="33">
        <f>'[1]проектная произв'!D63-[1]р3!F56</f>
        <v>0.88614499999999996</v>
      </c>
    </row>
    <row r="60" spans="1:6" ht="12.75" customHeight="1" x14ac:dyDescent="0.2">
      <c r="A60" s="34" t="s">
        <v>100</v>
      </c>
      <c r="B60" s="34" t="s">
        <v>101</v>
      </c>
      <c r="C60" s="33" t="s">
        <v>133</v>
      </c>
      <c r="D60" s="33" t="s">
        <v>19</v>
      </c>
      <c r="E60" s="33" t="s">
        <v>19</v>
      </c>
      <c r="F60" s="33">
        <f>'[1]проектная произв'!D49-SUM([1]р3!F49:F52)</f>
        <v>22.064647000000001</v>
      </c>
    </row>
    <row r="61" spans="1:6" ht="12.75" customHeight="1" x14ac:dyDescent="0.2">
      <c r="A61" s="34" t="s">
        <v>102</v>
      </c>
      <c r="B61" s="34" t="s">
        <v>103</v>
      </c>
      <c r="C61" s="33" t="s">
        <v>133</v>
      </c>
      <c r="D61" s="33" t="s">
        <v>19</v>
      </c>
      <c r="E61" s="33" t="s">
        <v>19</v>
      </c>
      <c r="F61" s="33">
        <f>'[1]проектная произв'!D48-[1]р3!F52</f>
        <v>0.93266433333333332</v>
      </c>
    </row>
    <row r="62" spans="1:6" ht="12.75" customHeight="1" x14ac:dyDescent="0.2">
      <c r="A62" s="34" t="s">
        <v>104</v>
      </c>
      <c r="B62" s="31" t="s">
        <v>105</v>
      </c>
      <c r="C62" s="33" t="s">
        <v>133</v>
      </c>
      <c r="D62" s="33" t="s">
        <v>19</v>
      </c>
      <c r="E62" s="33" t="s">
        <v>19</v>
      </c>
      <c r="F62" s="33">
        <f>'[1]проектная произв'!D55-[1]р3!F49</f>
        <v>0.65299268824306467</v>
      </c>
    </row>
    <row r="63" spans="1:6" ht="12.75" customHeight="1" x14ac:dyDescent="0.2">
      <c r="A63" s="34" t="s">
        <v>106</v>
      </c>
      <c r="B63" s="31" t="s">
        <v>107</v>
      </c>
      <c r="C63" s="33" t="s">
        <v>133</v>
      </c>
      <c r="D63" s="33" t="s">
        <v>19</v>
      </c>
      <c r="E63" s="33" t="s">
        <v>19</v>
      </c>
      <c r="F63" s="33">
        <f>'[1]проектная произв'!D56-[1]р3!F50</f>
        <v>0.99902283487450438</v>
      </c>
    </row>
    <row r="64" spans="1:6" ht="12.75" customHeight="1" x14ac:dyDescent="0.2">
      <c r="A64" s="34" t="s">
        <v>108</v>
      </c>
      <c r="B64" s="31" t="s">
        <v>109</v>
      </c>
      <c r="C64" s="33" t="s">
        <v>133</v>
      </c>
      <c r="D64" s="33" t="s">
        <v>19</v>
      </c>
      <c r="E64" s="33" t="s">
        <v>19</v>
      </c>
      <c r="F64" s="33">
        <f>'[1]проектная произв'!D57-[1]р3!F51</f>
        <v>0.11944149405548204</v>
      </c>
    </row>
    <row r="65" spans="1:6" x14ac:dyDescent="0.2">
      <c r="A65" s="39" t="s">
        <v>134</v>
      </c>
      <c r="B65" s="37"/>
      <c r="C65" s="40"/>
      <c r="D65" s="40"/>
      <c r="E65" s="40"/>
      <c r="F65" s="40"/>
    </row>
    <row r="66" spans="1:6" x14ac:dyDescent="0.2">
      <c r="A66" s="41" t="s">
        <v>135</v>
      </c>
      <c r="B66" s="42" t="s">
        <v>136</v>
      </c>
      <c r="C66" s="33" t="s">
        <v>133</v>
      </c>
      <c r="D66" s="33" t="s">
        <v>19</v>
      </c>
      <c r="E66" s="33" t="s">
        <v>19</v>
      </c>
      <c r="F66" s="36">
        <v>0.27352605088824405</v>
      </c>
    </row>
    <row r="67" spans="1:6" x14ac:dyDescent="0.2">
      <c r="A67" s="41" t="s">
        <v>137</v>
      </c>
      <c r="B67" s="42" t="s">
        <v>138</v>
      </c>
      <c r="C67" s="33" t="s">
        <v>133</v>
      </c>
      <c r="D67" s="33" t="s">
        <v>19</v>
      </c>
      <c r="E67" s="33" t="s">
        <v>19</v>
      </c>
      <c r="F67" s="36">
        <v>1.0325730782505662</v>
      </c>
    </row>
    <row r="68" spans="1:6" x14ac:dyDescent="0.2">
      <c r="A68" s="41" t="s">
        <v>139</v>
      </c>
      <c r="B68" s="42" t="s">
        <v>140</v>
      </c>
      <c r="C68" s="33" t="s">
        <v>133</v>
      </c>
      <c r="D68" s="33" t="s">
        <v>19</v>
      </c>
      <c r="E68" s="33" t="s">
        <v>19</v>
      </c>
      <c r="F68" s="36">
        <v>93.951175606099824</v>
      </c>
    </row>
    <row r="69" spans="1:6" x14ac:dyDescent="0.2">
      <c r="A69" s="41" t="s">
        <v>139</v>
      </c>
      <c r="B69" s="42" t="s">
        <v>141</v>
      </c>
      <c r="C69" s="33" t="s">
        <v>133</v>
      </c>
      <c r="D69" s="33" t="s">
        <v>19</v>
      </c>
      <c r="E69" s="33" t="s">
        <v>19</v>
      </c>
      <c r="F69" s="36">
        <v>0.17510369743026641</v>
      </c>
    </row>
    <row r="70" spans="1:6" x14ac:dyDescent="0.2">
      <c r="A70" s="41" t="s">
        <v>139</v>
      </c>
      <c r="B70" s="42" t="s">
        <v>142</v>
      </c>
      <c r="C70" s="33" t="s">
        <v>133</v>
      </c>
      <c r="D70" s="33" t="s">
        <v>19</v>
      </c>
      <c r="E70" s="33" t="s">
        <v>19</v>
      </c>
      <c r="F70" s="36">
        <v>0.8736405461746124</v>
      </c>
    </row>
    <row r="71" spans="1:6" x14ac:dyDescent="0.2">
      <c r="A71" s="41" t="s">
        <v>139</v>
      </c>
      <c r="B71" s="42" t="s">
        <v>143</v>
      </c>
      <c r="C71" s="33" t="s">
        <v>133</v>
      </c>
      <c r="D71" s="33" t="s">
        <v>19</v>
      </c>
      <c r="E71" s="33" t="s">
        <v>19</v>
      </c>
      <c r="F71" s="36">
        <v>4.6198589170886271</v>
      </c>
    </row>
    <row r="72" spans="1:6" x14ac:dyDescent="0.2">
      <c r="A72" s="41" t="s">
        <v>139</v>
      </c>
      <c r="B72" s="42" t="s">
        <v>144</v>
      </c>
      <c r="C72" s="33" t="s">
        <v>133</v>
      </c>
      <c r="D72" s="33" t="s">
        <v>19</v>
      </c>
      <c r="E72" s="33" t="s">
        <v>19</v>
      </c>
      <c r="F72" s="36">
        <v>9.1297557789556123</v>
      </c>
    </row>
    <row r="73" spans="1:6" x14ac:dyDescent="0.2">
      <c r="A73" s="41" t="s">
        <v>139</v>
      </c>
      <c r="B73" s="42" t="s">
        <v>145</v>
      </c>
      <c r="C73" s="33" t="s">
        <v>133</v>
      </c>
      <c r="D73" s="33" t="s">
        <v>19</v>
      </c>
      <c r="E73" s="33" t="s">
        <v>19</v>
      </c>
      <c r="F73" s="36">
        <v>0.89011487617261398</v>
      </c>
    </row>
    <row r="74" spans="1:6" x14ac:dyDescent="0.2">
      <c r="A74" s="41" t="s">
        <v>139</v>
      </c>
      <c r="B74" s="42" t="s">
        <v>146</v>
      </c>
      <c r="C74" s="33" t="s">
        <v>133</v>
      </c>
      <c r="D74" s="33" t="s">
        <v>19</v>
      </c>
      <c r="E74" s="33" t="s">
        <v>19</v>
      </c>
      <c r="F74" s="36">
        <v>0.44140266805230854</v>
      </c>
    </row>
    <row r="75" spans="1:6" x14ac:dyDescent="0.2">
      <c r="A75" s="41" t="s">
        <v>139</v>
      </c>
      <c r="B75" s="42" t="s">
        <v>147</v>
      </c>
      <c r="C75" s="33" t="s">
        <v>133</v>
      </c>
      <c r="D75" s="33" t="s">
        <v>19</v>
      </c>
      <c r="E75" s="33" t="s">
        <v>19</v>
      </c>
      <c r="F75" s="36">
        <v>1.0243962633993915</v>
      </c>
    </row>
    <row r="76" spans="1:6" x14ac:dyDescent="0.2">
      <c r="A76" s="41" t="s">
        <v>139</v>
      </c>
      <c r="B76" s="42" t="s">
        <v>148</v>
      </c>
      <c r="C76" s="33" t="s">
        <v>133</v>
      </c>
      <c r="D76" s="33" t="s">
        <v>19</v>
      </c>
      <c r="E76" s="33" t="s">
        <v>19</v>
      </c>
      <c r="F76" s="36">
        <v>2.4183283633066308</v>
      </c>
    </row>
    <row r="77" spans="1:6" x14ac:dyDescent="0.2">
      <c r="A77" s="41" t="s">
        <v>149</v>
      </c>
      <c r="B77" s="43" t="s">
        <v>150</v>
      </c>
      <c r="C77" s="33" t="s">
        <v>133</v>
      </c>
      <c r="D77" s="33" t="s">
        <v>19</v>
      </c>
      <c r="E77" s="33" t="s">
        <v>19</v>
      </c>
      <c r="F77" s="36">
        <v>0.8980137726113625</v>
      </c>
    </row>
    <row r="78" spans="1:6" x14ac:dyDescent="0.2">
      <c r="A78" s="41" t="s">
        <v>151</v>
      </c>
      <c r="B78" s="43" t="s">
        <v>152</v>
      </c>
      <c r="C78" s="33" t="s">
        <v>133</v>
      </c>
      <c r="D78" s="33" t="s">
        <v>19</v>
      </c>
      <c r="E78" s="33" t="s">
        <v>19</v>
      </c>
      <c r="F78" s="36">
        <v>9.2696614387616172E-2</v>
      </c>
    </row>
    <row r="79" spans="1:6" x14ac:dyDescent="0.2">
      <c r="A79" s="41" t="s">
        <v>151</v>
      </c>
      <c r="B79" s="43" t="s">
        <v>153</v>
      </c>
      <c r="C79" s="33" t="s">
        <v>133</v>
      </c>
      <c r="D79" s="33" t="s">
        <v>19</v>
      </c>
      <c r="E79" s="33" t="s">
        <v>19</v>
      </c>
      <c r="F79" s="36">
        <v>0.53373732888143921</v>
      </c>
    </row>
    <row r="80" spans="1:6" x14ac:dyDescent="0.2">
      <c r="A80" s="41" t="s">
        <v>151</v>
      </c>
      <c r="B80" s="43" t="s">
        <v>154</v>
      </c>
      <c r="C80" s="33" t="s">
        <v>133</v>
      </c>
      <c r="D80" s="33" t="s">
        <v>19</v>
      </c>
      <c r="E80" s="33" t="s">
        <v>19</v>
      </c>
      <c r="F80" s="36">
        <v>0.44835265695152859</v>
      </c>
    </row>
    <row r="81" spans="1:9" x14ac:dyDescent="0.2">
      <c r="A81" s="41" t="s">
        <v>151</v>
      </c>
      <c r="B81" s="43" t="s">
        <v>155</v>
      </c>
      <c r="C81" s="33" t="s">
        <v>133</v>
      </c>
      <c r="D81" s="33" t="s">
        <v>19</v>
      </c>
      <c r="E81" s="33" t="s">
        <v>19</v>
      </c>
      <c r="F81" s="36">
        <v>0.18567423275199893</v>
      </c>
    </row>
    <row r="82" spans="1:9" x14ac:dyDescent="0.2">
      <c r="A82" s="63" t="s">
        <v>110</v>
      </c>
      <c r="B82" s="63"/>
      <c r="C82" s="63"/>
      <c r="D82" s="63"/>
      <c r="E82" s="63"/>
      <c r="F82" s="63"/>
      <c r="G82" s="64"/>
      <c r="H82" s="64"/>
      <c r="I82" s="64"/>
    </row>
  </sheetData>
  <mergeCells count="4">
    <mergeCell ref="A6:F6"/>
    <mergeCell ref="A7:F7"/>
    <mergeCell ref="A8:F8"/>
    <mergeCell ref="A82:I82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view="pageBreakPreview" topLeftCell="A43" zoomScale="86" zoomScaleNormal="100" zoomScaleSheetLayoutView="86" workbookViewId="0">
      <selection activeCell="A82" sqref="A82:A84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3.2851562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1" x14ac:dyDescent="0.2">
      <c r="A1" s="1"/>
      <c r="B1" s="1"/>
      <c r="C1" s="1"/>
      <c r="D1" s="1"/>
      <c r="E1" s="1"/>
      <c r="F1" s="2" t="s">
        <v>0</v>
      </c>
    </row>
    <row r="2" spans="1:11" ht="18" x14ac:dyDescent="0.25">
      <c r="A2" s="1"/>
      <c r="B2" s="1"/>
      <c r="C2" s="1"/>
      <c r="D2" s="1"/>
      <c r="E2" s="1"/>
      <c r="F2" s="2" t="s">
        <v>1</v>
      </c>
      <c r="G2" s="4"/>
    </row>
    <row r="3" spans="1:11" x14ac:dyDescent="0.2">
      <c r="A3" s="1"/>
      <c r="B3" s="1"/>
      <c r="C3" s="1"/>
      <c r="D3" s="1"/>
      <c r="E3" s="1"/>
      <c r="F3" s="2" t="s">
        <v>2</v>
      </c>
    </row>
    <row r="4" spans="1:11" ht="15.75" x14ac:dyDescent="0.25">
      <c r="A4" s="5"/>
      <c r="B4" s="5"/>
      <c r="C4" s="5"/>
      <c r="D4" s="5"/>
      <c r="E4" s="5"/>
      <c r="F4" s="2"/>
    </row>
    <row r="5" spans="1:11" ht="15.75" x14ac:dyDescent="0.25">
      <c r="A5" s="5"/>
      <c r="B5" s="5"/>
      <c r="C5" s="5"/>
      <c r="D5" s="5"/>
      <c r="E5" s="5"/>
      <c r="F5" s="6" t="s">
        <v>3</v>
      </c>
    </row>
    <row r="6" spans="1:11" s="7" customFormat="1" ht="15.75" customHeight="1" x14ac:dyDescent="0.25">
      <c r="A6" s="60" t="s">
        <v>4</v>
      </c>
      <c r="B6" s="60"/>
      <c r="C6" s="60"/>
      <c r="D6" s="60"/>
      <c r="E6" s="60"/>
      <c r="F6" s="60"/>
    </row>
    <row r="7" spans="1:11" s="7" customFormat="1" ht="15.75" customHeight="1" x14ac:dyDescent="0.25">
      <c r="A7" s="61" t="s">
        <v>133</v>
      </c>
      <c r="B7" s="61"/>
      <c r="C7" s="61"/>
      <c r="D7" s="61"/>
      <c r="E7" s="61"/>
      <c r="F7" s="61"/>
      <c r="G7" s="48"/>
      <c r="H7" s="48"/>
      <c r="I7" s="48"/>
      <c r="J7" s="48"/>
      <c r="K7" s="48"/>
    </row>
    <row r="8" spans="1:11" s="8" customFormat="1" ht="11.1" customHeight="1" x14ac:dyDescent="0.2">
      <c r="A8" s="62" t="s">
        <v>5</v>
      </c>
      <c r="B8" s="62"/>
      <c r="C8" s="62"/>
      <c r="D8" s="62"/>
      <c r="E8" s="62"/>
      <c r="F8" s="62"/>
      <c r="G8" s="16"/>
      <c r="H8" s="16"/>
      <c r="I8" s="16"/>
      <c r="J8" s="16"/>
      <c r="K8" s="16"/>
    </row>
    <row r="9" spans="1:11" s="9" customFormat="1" ht="15.75" customHeight="1" x14ac:dyDescent="0.25">
      <c r="B9" s="10" t="s">
        <v>6</v>
      </c>
      <c r="C9" s="11" t="s">
        <v>115</v>
      </c>
      <c r="D9" s="12" t="s">
        <v>8</v>
      </c>
      <c r="F9" s="12"/>
      <c r="G9" s="53"/>
      <c r="H9" s="13"/>
      <c r="I9" s="13"/>
      <c r="J9" s="14"/>
      <c r="K9" s="12"/>
    </row>
    <row r="10" spans="1:11" s="18" customFormat="1" ht="11.1" customHeight="1" x14ac:dyDescent="0.25">
      <c r="A10" s="15"/>
      <c r="B10" s="16"/>
      <c r="C10" s="17" t="s">
        <v>9</v>
      </c>
      <c r="D10" s="7"/>
      <c r="F10" s="19"/>
      <c r="G10" s="19"/>
      <c r="H10" s="16"/>
      <c r="I10" s="16"/>
      <c r="J10" s="20"/>
      <c r="K10" s="19"/>
    </row>
    <row r="11" spans="1:11" s="23" customFormat="1" ht="15.75" customHeight="1" x14ac:dyDescent="0.25">
      <c r="A11" s="21"/>
      <c r="B11" s="16"/>
      <c r="C11" s="22" t="s">
        <v>116</v>
      </c>
      <c r="D11" s="7"/>
      <c r="F11" s="24"/>
      <c r="G11" s="54"/>
      <c r="H11" s="54"/>
      <c r="I11" s="54"/>
      <c r="J11" s="20"/>
      <c r="K11" s="55"/>
    </row>
    <row r="12" spans="1:11" s="18" customFormat="1" ht="11.1" customHeight="1" x14ac:dyDescent="0.2">
      <c r="A12" s="17"/>
      <c r="B12" s="19"/>
      <c r="C12" s="27" t="s">
        <v>11</v>
      </c>
      <c r="D12" s="8"/>
      <c r="F12" s="19"/>
      <c r="G12" s="54"/>
      <c r="H12" s="54"/>
      <c r="I12" s="54"/>
      <c r="J12" s="20"/>
      <c r="K12" s="55"/>
    </row>
    <row r="13" spans="1:11" ht="15.75" x14ac:dyDescent="0.25">
      <c r="A13" s="5"/>
      <c r="B13" s="5"/>
      <c r="C13" s="5"/>
      <c r="D13" s="5"/>
      <c r="E13" s="5"/>
      <c r="F13" s="5"/>
      <c r="G13" s="38"/>
      <c r="H13" s="38"/>
      <c r="I13" s="38"/>
      <c r="J13" s="38"/>
      <c r="K13" s="38"/>
    </row>
    <row r="14" spans="1:11" s="29" customFormat="1" ht="38.25" x14ac:dyDescent="0.2">
      <c r="A14" s="28" t="s">
        <v>12</v>
      </c>
      <c r="B14" s="28" t="s">
        <v>13</v>
      </c>
      <c r="C14" s="28" t="s">
        <v>14</v>
      </c>
      <c r="D14" s="28" t="s">
        <v>15</v>
      </c>
      <c r="E14" s="28" t="s">
        <v>16</v>
      </c>
      <c r="F14" s="50" t="s">
        <v>17</v>
      </c>
      <c r="G14" s="57"/>
      <c r="H14" s="57"/>
      <c r="I14" s="57"/>
      <c r="J14" s="57"/>
      <c r="K14" s="57"/>
    </row>
    <row r="15" spans="1:11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51">
        <v>6</v>
      </c>
      <c r="G15" s="38"/>
      <c r="H15" s="38"/>
      <c r="I15" s="38"/>
      <c r="J15" s="38"/>
      <c r="K15" s="38"/>
    </row>
    <row r="16" spans="1:11" x14ac:dyDescent="0.2">
      <c r="A16" s="44" t="s">
        <v>156</v>
      </c>
      <c r="B16" s="30"/>
      <c r="C16" s="30"/>
      <c r="D16" s="30"/>
      <c r="E16" s="30"/>
      <c r="F16" s="51"/>
      <c r="G16" s="38"/>
      <c r="H16" s="38"/>
      <c r="I16" s="38"/>
      <c r="J16" s="38"/>
      <c r="K16" s="38"/>
    </row>
    <row r="17" spans="1:11" x14ac:dyDescent="0.2">
      <c r="A17" s="31" t="s">
        <v>18</v>
      </c>
      <c r="B17" s="32"/>
      <c r="C17" s="33" t="s">
        <v>133</v>
      </c>
      <c r="D17" s="33" t="s">
        <v>19</v>
      </c>
      <c r="E17" s="33" t="s">
        <v>19</v>
      </c>
      <c r="F17" s="45">
        <f>(920+710+1200+960+510+1200)/12-[1]р4!F70</f>
        <v>330.31323316370157</v>
      </c>
      <c r="G17" s="49"/>
      <c r="H17" s="38"/>
      <c r="I17" s="38"/>
      <c r="J17" s="38"/>
      <c r="K17" s="38"/>
    </row>
    <row r="18" spans="1:11" x14ac:dyDescent="0.2">
      <c r="A18" s="34" t="s">
        <v>20</v>
      </c>
      <c r="B18" s="34" t="s">
        <v>21</v>
      </c>
      <c r="C18" s="33" t="s">
        <v>133</v>
      </c>
      <c r="D18" s="33" t="s">
        <v>19</v>
      </c>
      <c r="E18" s="33" t="s">
        <v>19</v>
      </c>
      <c r="F18" s="45">
        <f>'[1]проектная произв'!D4-[1]р4!F21</f>
        <v>0.78634300000000001</v>
      </c>
      <c r="G18" s="38"/>
      <c r="H18" s="38"/>
      <c r="I18" s="38"/>
      <c r="J18" s="38"/>
      <c r="K18" s="38"/>
    </row>
    <row r="19" spans="1:11" x14ac:dyDescent="0.2">
      <c r="A19" s="34" t="s">
        <v>20</v>
      </c>
      <c r="B19" s="34" t="s">
        <v>22</v>
      </c>
      <c r="C19" s="33" t="s">
        <v>133</v>
      </c>
      <c r="D19" s="33" t="s">
        <v>19</v>
      </c>
      <c r="E19" s="33" t="s">
        <v>19</v>
      </c>
      <c r="F19" s="45">
        <f>'[1]проектная произв'!D5-[1]р4!F22</f>
        <v>3.2503666666666653E-2</v>
      </c>
      <c r="G19" s="38"/>
      <c r="H19" s="38"/>
      <c r="I19" s="38"/>
      <c r="J19" s="38"/>
      <c r="K19" s="38"/>
    </row>
    <row r="20" spans="1:11" x14ac:dyDescent="0.2">
      <c r="A20" s="34" t="s">
        <v>20</v>
      </c>
      <c r="B20" s="34" t="s">
        <v>23</v>
      </c>
      <c r="C20" s="33" t="s">
        <v>133</v>
      </c>
      <c r="D20" s="33" t="s">
        <v>19</v>
      </c>
      <c r="E20" s="33" t="s">
        <v>19</v>
      </c>
      <c r="F20" s="45">
        <f>'[1]проектная произв'!D6-[1]р4!F23</f>
        <v>0.23014966666666664</v>
      </c>
      <c r="G20" s="38"/>
      <c r="H20" s="38"/>
      <c r="I20" s="38"/>
      <c r="J20" s="38"/>
      <c r="K20" s="38"/>
    </row>
    <row r="21" spans="1:11" x14ac:dyDescent="0.2">
      <c r="A21" s="34" t="s">
        <v>24</v>
      </c>
      <c r="B21" s="34" t="s">
        <v>25</v>
      </c>
      <c r="C21" s="33" t="s">
        <v>133</v>
      </c>
      <c r="D21" s="33" t="s">
        <v>19</v>
      </c>
      <c r="E21" s="33" t="s">
        <v>19</v>
      </c>
      <c r="F21" s="45">
        <f>'[1]проектная произв'!D8+'[1]проектная произв'!D68-[1]р4!F24</f>
        <v>4.4756030000000004</v>
      </c>
      <c r="G21" s="38"/>
      <c r="H21" s="38"/>
      <c r="I21" s="38"/>
      <c r="J21" s="38"/>
      <c r="K21" s="38"/>
    </row>
    <row r="22" spans="1:11" x14ac:dyDescent="0.2">
      <c r="A22" s="34" t="s">
        <v>26</v>
      </c>
      <c r="B22" s="34" t="s">
        <v>27</v>
      </c>
      <c r="C22" s="33" t="s">
        <v>133</v>
      </c>
      <c r="D22" s="33" t="s">
        <v>19</v>
      </c>
      <c r="E22" s="33" t="s">
        <v>19</v>
      </c>
      <c r="F22" s="33">
        <f>'[1]проектная произв'!D12-[1]р4!F26</f>
        <v>1.2231486666666667</v>
      </c>
    </row>
    <row r="23" spans="1:11" x14ac:dyDescent="0.2">
      <c r="A23" s="34" t="s">
        <v>28</v>
      </c>
      <c r="B23" s="34" t="s">
        <v>29</v>
      </c>
      <c r="C23" s="33" t="s">
        <v>133</v>
      </c>
      <c r="D23" s="33" t="s">
        <v>19</v>
      </c>
      <c r="E23" s="33" t="s">
        <v>19</v>
      </c>
      <c r="F23" s="33">
        <f>'[1]проектная произв'!D14-[1]р4!F31</f>
        <v>4.0999752666666671</v>
      </c>
    </row>
    <row r="24" spans="1:11" x14ac:dyDescent="0.2">
      <c r="A24" s="34" t="s">
        <v>30</v>
      </c>
      <c r="B24" s="34" t="s">
        <v>31</v>
      </c>
      <c r="C24" s="33" t="s">
        <v>133</v>
      </c>
      <c r="D24" s="33" t="s">
        <v>19</v>
      </c>
      <c r="E24" s="33" t="s">
        <v>19</v>
      </c>
      <c r="F24" s="33">
        <f>'[1]проектная произв'!D16+'[1]проектная произв'!D64-[1]р4!F33</f>
        <v>44.460802333333334</v>
      </c>
    </row>
    <row r="25" spans="1:11" x14ac:dyDescent="0.2">
      <c r="A25" s="34" t="s">
        <v>32</v>
      </c>
      <c r="B25" s="34" t="s">
        <v>33</v>
      </c>
      <c r="C25" s="33" t="s">
        <v>133</v>
      </c>
      <c r="D25" s="33" t="s">
        <v>19</v>
      </c>
      <c r="E25" s="33" t="s">
        <v>19</v>
      </c>
      <c r="F25" s="33">
        <f>'[1]проектная произв'!D17-[1]р4!F32</f>
        <v>0.12600466666666665</v>
      </c>
    </row>
    <row r="26" spans="1:11" x14ac:dyDescent="0.2">
      <c r="A26" s="34" t="s">
        <v>34</v>
      </c>
      <c r="B26" s="34" t="s">
        <v>35</v>
      </c>
      <c r="C26" s="33" t="s">
        <v>133</v>
      </c>
      <c r="D26" s="33" t="s">
        <v>19</v>
      </c>
      <c r="E26" s="33" t="s">
        <v>19</v>
      </c>
      <c r="F26" s="33">
        <f>'[1]проектная произв'!D18-[1]р4!F34-[1]р4!F35</f>
        <v>1.5662703333333332</v>
      </c>
    </row>
    <row r="27" spans="1:11" x14ac:dyDescent="0.2">
      <c r="A27" s="34" t="s">
        <v>36</v>
      </c>
      <c r="B27" s="34" t="s">
        <v>37</v>
      </c>
      <c r="C27" s="33" t="s">
        <v>133</v>
      </c>
      <c r="D27" s="33" t="s">
        <v>19</v>
      </c>
      <c r="E27" s="33" t="s">
        <v>19</v>
      </c>
      <c r="F27" s="33">
        <f>'[1]проектная произв'!D19-[1]р4!F34</f>
        <v>1.4357356666666667</v>
      </c>
    </row>
    <row r="28" spans="1:11" x14ac:dyDescent="0.2">
      <c r="A28" s="34" t="s">
        <v>38</v>
      </c>
      <c r="B28" s="34" t="s">
        <v>39</v>
      </c>
      <c r="C28" s="33" t="s">
        <v>133</v>
      </c>
      <c r="D28" s="33" t="s">
        <v>19</v>
      </c>
      <c r="E28" s="33" t="s">
        <v>19</v>
      </c>
      <c r="F28" s="33">
        <f>'[1]проектная произв'!D20-[1]р4!F35</f>
        <v>0.18053466666666668</v>
      </c>
    </row>
    <row r="29" spans="1:11" x14ac:dyDescent="0.2">
      <c r="A29" s="34" t="s">
        <v>40</v>
      </c>
      <c r="B29" s="34" t="s">
        <v>41</v>
      </c>
      <c r="C29" s="33" t="s">
        <v>133</v>
      </c>
      <c r="D29" s="33" t="s">
        <v>19</v>
      </c>
      <c r="E29" s="33" t="s">
        <v>19</v>
      </c>
      <c r="F29" s="33">
        <f>'[1]проектная произв'!D21-[1]р4!F36</f>
        <v>8.1051756666666659</v>
      </c>
    </row>
    <row r="30" spans="1:11" x14ac:dyDescent="0.2">
      <c r="A30" s="34" t="s">
        <v>42</v>
      </c>
      <c r="B30" s="34" t="s">
        <v>43</v>
      </c>
      <c r="C30" s="33" t="s">
        <v>133</v>
      </c>
      <c r="D30" s="33" t="s">
        <v>19</v>
      </c>
      <c r="E30" s="33" t="s">
        <v>19</v>
      </c>
      <c r="F30" s="33">
        <f>'[1]проектная произв'!D23-[1]р4!F41</f>
        <v>0.11496000000000001</v>
      </c>
    </row>
    <row r="31" spans="1:11" x14ac:dyDescent="0.2">
      <c r="A31" s="34" t="s">
        <v>44</v>
      </c>
      <c r="B31" s="34" t="s">
        <v>45</v>
      </c>
      <c r="C31" s="33" t="s">
        <v>133</v>
      </c>
      <c r="D31" s="33" t="s">
        <v>19</v>
      </c>
      <c r="E31" s="33" t="s">
        <v>19</v>
      </c>
      <c r="F31" s="33">
        <f>'[1]проектная произв'!D26-[1]р4!F39</f>
        <v>14.87580366666667</v>
      </c>
    </row>
    <row r="32" spans="1:11" x14ac:dyDescent="0.2">
      <c r="A32" s="34" t="s">
        <v>46</v>
      </c>
      <c r="B32" s="34" t="s">
        <v>47</v>
      </c>
      <c r="C32" s="33" t="s">
        <v>133</v>
      </c>
      <c r="D32" s="33" t="s">
        <v>19</v>
      </c>
      <c r="E32" s="33" t="s">
        <v>19</v>
      </c>
      <c r="F32" s="33">
        <v>0</v>
      </c>
    </row>
    <row r="33" spans="1:6" x14ac:dyDescent="0.2">
      <c r="A33" s="34" t="s">
        <v>48</v>
      </c>
      <c r="B33" s="34" t="s">
        <v>49</v>
      </c>
      <c r="C33" s="33" t="s">
        <v>133</v>
      </c>
      <c r="D33" s="33" t="s">
        <v>19</v>
      </c>
      <c r="E33" s="33" t="s">
        <v>19</v>
      </c>
      <c r="F33" s="33">
        <f>'[1]проектная произв'!D29-[1]р4!F40</f>
        <v>14.560642666666666</v>
      </c>
    </row>
    <row r="34" spans="1:6" x14ac:dyDescent="0.2">
      <c r="A34" s="34" t="s">
        <v>50</v>
      </c>
      <c r="B34" s="34" t="s">
        <v>51</v>
      </c>
      <c r="C34" s="33" t="s">
        <v>133</v>
      </c>
      <c r="D34" s="33" t="s">
        <v>19</v>
      </c>
      <c r="E34" s="33" t="s">
        <v>19</v>
      </c>
      <c r="F34" s="33">
        <f>'[1]проектная произв'!D30-[1]р4!F40</f>
        <v>0.43564266666666662</v>
      </c>
    </row>
    <row r="35" spans="1:6" x14ac:dyDescent="0.2">
      <c r="A35" s="34" t="s">
        <v>50</v>
      </c>
      <c r="B35" s="34" t="s">
        <v>52</v>
      </c>
      <c r="C35" s="33" t="s">
        <v>133</v>
      </c>
      <c r="D35" s="33" t="s">
        <v>19</v>
      </c>
      <c r="E35" s="33" t="s">
        <v>19</v>
      </c>
      <c r="F35" s="33">
        <f>'[1]проектная произв'!D31-[1]р4!F37</f>
        <v>13.512320000000001</v>
      </c>
    </row>
    <row r="36" spans="1:6" x14ac:dyDescent="0.2">
      <c r="A36" s="34" t="s">
        <v>53</v>
      </c>
      <c r="B36" s="34" t="s">
        <v>54</v>
      </c>
      <c r="C36" s="33" t="s">
        <v>133</v>
      </c>
      <c r="D36" s="33" t="s">
        <v>19</v>
      </c>
      <c r="E36" s="33" t="s">
        <v>19</v>
      </c>
      <c r="F36" s="33">
        <f>'[1]проектная произв'!D32-[1]р4!F37</f>
        <v>0.49148666666666663</v>
      </c>
    </row>
    <row r="37" spans="1:6" x14ac:dyDescent="0.2">
      <c r="A37" s="34" t="s">
        <v>55</v>
      </c>
      <c r="B37" s="34" t="s">
        <v>56</v>
      </c>
      <c r="C37" s="33" t="s">
        <v>133</v>
      </c>
      <c r="D37" s="33" t="s">
        <v>19</v>
      </c>
      <c r="E37" s="33" t="s">
        <v>19</v>
      </c>
      <c r="F37" s="33">
        <f>'[1]проектная произв'!D33-[1]р4!F27-[1]р4!F28-[1]р4!F29-[1]р4!F30</f>
        <v>9.2383173333333328</v>
      </c>
    </row>
    <row r="38" spans="1:6" x14ac:dyDescent="0.2">
      <c r="A38" s="34" t="s">
        <v>57</v>
      </c>
      <c r="B38" s="34" t="s">
        <v>58</v>
      </c>
      <c r="C38" s="33" t="s">
        <v>133</v>
      </c>
      <c r="D38" s="33" t="s">
        <v>19</v>
      </c>
      <c r="E38" s="33" t="s">
        <v>19</v>
      </c>
      <c r="F38" s="33">
        <f>'[1]проектная произв'!D34-[1]р4!F27</f>
        <v>0.52718500000000001</v>
      </c>
    </row>
    <row r="39" spans="1:6" x14ac:dyDescent="0.2">
      <c r="A39" s="34" t="s">
        <v>59</v>
      </c>
      <c r="B39" s="34" t="s">
        <v>60</v>
      </c>
      <c r="C39" s="33" t="s">
        <v>133</v>
      </c>
      <c r="D39" s="33" t="s">
        <v>19</v>
      </c>
      <c r="E39" s="33" t="s">
        <v>19</v>
      </c>
      <c r="F39" s="33">
        <f>'[1]проектная произв'!D35-[1]р4!F28</f>
        <v>0.49972099999999997</v>
      </c>
    </row>
    <row r="40" spans="1:6" x14ac:dyDescent="0.2">
      <c r="A40" s="34" t="s">
        <v>61</v>
      </c>
      <c r="B40" s="31" t="s">
        <v>62</v>
      </c>
      <c r="C40" s="33" t="s">
        <v>133</v>
      </c>
      <c r="D40" s="33" t="s">
        <v>19</v>
      </c>
      <c r="E40" s="33" t="s">
        <v>19</v>
      </c>
      <c r="F40" s="33">
        <f>'[1]проектная произв'!D54-[1]р4!F29</f>
        <v>0.56553600000000004</v>
      </c>
    </row>
    <row r="41" spans="1:6" x14ac:dyDescent="0.2">
      <c r="A41" s="34" t="s">
        <v>63</v>
      </c>
      <c r="B41" s="31" t="s">
        <v>64</v>
      </c>
      <c r="C41" s="33" t="s">
        <v>133</v>
      </c>
      <c r="D41" s="33"/>
      <c r="E41" s="33"/>
      <c r="F41" s="33">
        <f>'[1]проектная произв'!D66-[1]р4!F30</f>
        <v>3.792719945945946</v>
      </c>
    </row>
    <row r="42" spans="1:6" x14ac:dyDescent="0.2">
      <c r="A42" s="34" t="s">
        <v>65</v>
      </c>
      <c r="B42" s="34" t="s">
        <v>66</v>
      </c>
      <c r="C42" s="33" t="s">
        <v>133</v>
      </c>
      <c r="D42" s="33" t="s">
        <v>19</v>
      </c>
      <c r="E42" s="33" t="s">
        <v>19</v>
      </c>
      <c r="F42" s="33">
        <f>'[1]проектная произв'!D36-0</f>
        <v>46.666666666666664</v>
      </c>
    </row>
    <row r="43" spans="1:6" x14ac:dyDescent="0.2">
      <c r="A43" s="34" t="s">
        <v>67</v>
      </c>
      <c r="B43" s="34" t="s">
        <v>68</v>
      </c>
      <c r="C43" s="33" t="s">
        <v>133</v>
      </c>
      <c r="D43" s="33" t="s">
        <v>19</v>
      </c>
      <c r="E43" s="33" t="s">
        <v>19</v>
      </c>
      <c r="F43" s="33">
        <f>'[1]проектная произв'!D37-[1]р4!F42</f>
        <v>42.089835999999998</v>
      </c>
    </row>
    <row r="44" spans="1:6" x14ac:dyDescent="0.2">
      <c r="A44" s="34" t="s">
        <v>69</v>
      </c>
      <c r="B44" s="34" t="s">
        <v>70</v>
      </c>
      <c r="C44" s="33" t="s">
        <v>133</v>
      </c>
      <c r="D44" s="33" t="s">
        <v>19</v>
      </c>
      <c r="E44" s="33" t="s">
        <v>19</v>
      </c>
      <c r="F44" s="33">
        <f>'[1]проектная произв'!D38-[1]р4!F42</f>
        <v>5.3898359999999998</v>
      </c>
    </row>
    <row r="45" spans="1:6" x14ac:dyDescent="0.2">
      <c r="A45" s="34" t="s">
        <v>71</v>
      </c>
      <c r="B45" s="34" t="s">
        <v>72</v>
      </c>
      <c r="C45" s="33" t="s">
        <v>133</v>
      </c>
      <c r="D45" s="33" t="s">
        <v>19</v>
      </c>
      <c r="E45" s="33" t="s">
        <v>19</v>
      </c>
      <c r="F45" s="33">
        <f>'[1]проектная произв'!D39-SUM([1]р4!F43:F58)</f>
        <v>37.611992999999998</v>
      </c>
    </row>
    <row r="46" spans="1:6" x14ac:dyDescent="0.2">
      <c r="A46" s="34" t="s">
        <v>73</v>
      </c>
      <c r="B46" s="34" t="s">
        <v>74</v>
      </c>
      <c r="C46" s="33" t="s">
        <v>133</v>
      </c>
      <c r="D46" s="33" t="s">
        <v>19</v>
      </c>
      <c r="E46" s="33" t="s">
        <v>19</v>
      </c>
      <c r="F46" s="33">
        <f>'[1]проектная произв'!D45-[1]р4!F48</f>
        <v>5.7270699999999994</v>
      </c>
    </row>
    <row r="47" spans="1:6" x14ac:dyDescent="0.2">
      <c r="A47" s="34" t="s">
        <v>75</v>
      </c>
      <c r="B47" s="34" t="s">
        <v>76</v>
      </c>
      <c r="C47" s="33" t="s">
        <v>133</v>
      </c>
      <c r="D47" s="33" t="s">
        <v>19</v>
      </c>
      <c r="E47" s="33" t="s">
        <v>19</v>
      </c>
      <c r="F47" s="33">
        <f>'[1]проектная произв'!D42-[1]р4!F43</f>
        <v>3.2330419999999997</v>
      </c>
    </row>
    <row r="48" spans="1:6" x14ac:dyDescent="0.2">
      <c r="A48" s="34" t="s">
        <v>77</v>
      </c>
      <c r="B48" s="34" t="s">
        <v>78</v>
      </c>
      <c r="C48" s="33" t="s">
        <v>133</v>
      </c>
      <c r="D48" s="33" t="s">
        <v>19</v>
      </c>
      <c r="E48" s="33" t="s">
        <v>19</v>
      </c>
      <c r="F48" s="33">
        <f>'[1]проектная произв'!D43-[1]р4!F47</f>
        <v>1.2824689999999999</v>
      </c>
    </row>
    <row r="49" spans="1:6" x14ac:dyDescent="0.2">
      <c r="A49" s="35" t="s">
        <v>79</v>
      </c>
      <c r="B49" s="35" t="s">
        <v>80</v>
      </c>
      <c r="C49" s="33" t="s">
        <v>133</v>
      </c>
      <c r="D49" s="33" t="s">
        <v>19</v>
      </c>
      <c r="E49" s="33" t="s">
        <v>19</v>
      </c>
      <c r="F49" s="33">
        <f>'[1]проектная произв'!D44-[1]р4!F44</f>
        <v>2.4932489999999996</v>
      </c>
    </row>
    <row r="50" spans="1:6" x14ac:dyDescent="0.2">
      <c r="A50" s="35" t="s">
        <v>81</v>
      </c>
      <c r="B50" s="35" t="s">
        <v>82</v>
      </c>
      <c r="C50" s="33" t="s">
        <v>133</v>
      </c>
      <c r="D50" s="36" t="s">
        <v>19</v>
      </c>
      <c r="E50" s="36" t="s">
        <v>19</v>
      </c>
      <c r="F50" s="33">
        <f>'[1]проектная произв'!D58-[1]р4!F45</f>
        <v>1.0629054187582563</v>
      </c>
    </row>
    <row r="51" spans="1:6" x14ac:dyDescent="0.2">
      <c r="A51" s="35" t="s">
        <v>83</v>
      </c>
      <c r="B51" s="35" t="s">
        <v>84</v>
      </c>
      <c r="C51" s="33" t="s">
        <v>133</v>
      </c>
      <c r="D51" s="36" t="s">
        <v>19</v>
      </c>
      <c r="E51" s="36" t="s">
        <v>19</v>
      </c>
      <c r="F51" s="36">
        <f>'[1]проектная произв'!D62-[1]р4!F46</f>
        <v>1.3870435744680853</v>
      </c>
    </row>
    <row r="52" spans="1:6" x14ac:dyDescent="0.2">
      <c r="A52" s="34" t="s">
        <v>85</v>
      </c>
      <c r="B52" s="34" t="s">
        <v>86</v>
      </c>
      <c r="C52" s="33" t="s">
        <v>133</v>
      </c>
      <c r="D52" s="36" t="s">
        <v>19</v>
      </c>
      <c r="E52" s="36" t="s">
        <v>19</v>
      </c>
      <c r="F52" s="36">
        <f>'[1]проектная произв'!D45-[1]р4!F48</f>
        <v>5.7270699999999994</v>
      </c>
    </row>
    <row r="53" spans="1:6" x14ac:dyDescent="0.2">
      <c r="A53" s="34" t="s">
        <v>72</v>
      </c>
      <c r="B53" s="34" t="s">
        <v>87</v>
      </c>
      <c r="C53" s="33" t="s">
        <v>133</v>
      </c>
      <c r="D53" s="36" t="s">
        <v>19</v>
      </c>
      <c r="E53" s="36" t="s">
        <v>19</v>
      </c>
      <c r="F53" s="33">
        <f>'[1]проектная произв'!D41-[1]р4!F54-[1]р4!F58</f>
        <v>33.73720733333333</v>
      </c>
    </row>
    <row r="54" spans="1:6" x14ac:dyDescent="0.2">
      <c r="A54" s="34" t="s">
        <v>88</v>
      </c>
      <c r="B54" s="34" t="s">
        <v>89</v>
      </c>
      <c r="C54" s="33" t="s">
        <v>133</v>
      </c>
      <c r="D54" s="36" t="s">
        <v>19</v>
      </c>
      <c r="E54" s="36" t="s">
        <v>19</v>
      </c>
      <c r="F54" s="33">
        <f>'[1]проектная произв'!D46-[1]р4!F54</f>
        <v>1.262554</v>
      </c>
    </row>
    <row r="55" spans="1:6" x14ac:dyDescent="0.2">
      <c r="A55" s="34" t="s">
        <v>90</v>
      </c>
      <c r="B55" s="34" t="s">
        <v>91</v>
      </c>
      <c r="C55" s="33" t="s">
        <v>133</v>
      </c>
      <c r="D55" s="36" t="s">
        <v>19</v>
      </c>
      <c r="E55" s="36" t="s">
        <v>19</v>
      </c>
      <c r="F55" s="33">
        <f>'[1]проектная произв'!D61-[1]р4!F57</f>
        <v>0.48511399999999993</v>
      </c>
    </row>
    <row r="56" spans="1:6" x14ac:dyDescent="0.2">
      <c r="A56" s="34" t="s">
        <v>92</v>
      </c>
      <c r="B56" s="34" t="s">
        <v>93</v>
      </c>
      <c r="C56" s="33" t="s">
        <v>133</v>
      </c>
      <c r="D56" s="33" t="s">
        <v>19</v>
      </c>
      <c r="E56" s="33" t="s">
        <v>19</v>
      </c>
      <c r="F56" s="33">
        <f>'[1]проектная произв'!D50-[1]р4!F58</f>
        <v>8.0103200000000001</v>
      </c>
    </row>
    <row r="57" spans="1:6" x14ac:dyDescent="0.2">
      <c r="A57" s="34" t="s">
        <v>94</v>
      </c>
      <c r="B57" s="34" t="s">
        <v>95</v>
      </c>
      <c r="C57" s="33" t="s">
        <v>133</v>
      </c>
      <c r="D57" s="33" t="s">
        <v>19</v>
      </c>
      <c r="E57" s="33" t="s">
        <v>19</v>
      </c>
      <c r="F57" s="33">
        <f>'[1]проектная произв'!D59-[1]р4!F53</f>
        <v>1.7090879999999999</v>
      </c>
    </row>
    <row r="58" spans="1:6" x14ac:dyDescent="0.2">
      <c r="A58" s="34" t="s">
        <v>96</v>
      </c>
      <c r="B58" s="34" t="s">
        <v>97</v>
      </c>
      <c r="C58" s="33" t="s">
        <v>133</v>
      </c>
      <c r="D58" s="33" t="s">
        <v>19</v>
      </c>
      <c r="E58" s="33" t="s">
        <v>19</v>
      </c>
      <c r="F58" s="33">
        <f>'[1]проектная произв'!D60-[1]р4!F55</f>
        <v>1.3444286666666667</v>
      </c>
    </row>
    <row r="59" spans="1:6" x14ac:dyDescent="0.2">
      <c r="A59" s="34" t="s">
        <v>98</v>
      </c>
      <c r="B59" s="34" t="s">
        <v>99</v>
      </c>
      <c r="C59" s="33" t="s">
        <v>133</v>
      </c>
      <c r="D59" s="33" t="s">
        <v>19</v>
      </c>
      <c r="E59" s="33" t="s">
        <v>19</v>
      </c>
      <c r="F59" s="33">
        <f>'[1]проектная произв'!D63-[1]р4!F56</f>
        <v>0.93743900000000002</v>
      </c>
    </row>
    <row r="60" spans="1:6" ht="12.75" customHeight="1" x14ac:dyDescent="0.2">
      <c r="A60" s="34" t="s">
        <v>100</v>
      </c>
      <c r="B60" s="34" t="s">
        <v>101</v>
      </c>
      <c r="C60" s="33" t="s">
        <v>133</v>
      </c>
      <c r="D60" s="33" t="s">
        <v>19</v>
      </c>
      <c r="E60" s="33" t="s">
        <v>19</v>
      </c>
      <c r="F60" s="33">
        <f>'[1]проектная произв'!D49-SUM([1]р4!F49:F52)</f>
        <v>22.515516000000002</v>
      </c>
    </row>
    <row r="61" spans="1:6" ht="12.75" customHeight="1" x14ac:dyDescent="0.2">
      <c r="A61" s="34" t="s">
        <v>102</v>
      </c>
      <c r="B61" s="34" t="s">
        <v>103</v>
      </c>
      <c r="C61" s="33" t="s">
        <v>133</v>
      </c>
      <c r="D61" s="33" t="s">
        <v>19</v>
      </c>
      <c r="E61" s="33" t="s">
        <v>19</v>
      </c>
      <c r="F61" s="33">
        <f>'[1]проектная произв'!D48-[1]р4!F52</f>
        <v>1.1533503333333333</v>
      </c>
    </row>
    <row r="62" spans="1:6" ht="12.75" customHeight="1" x14ac:dyDescent="0.2">
      <c r="A62" s="34" t="s">
        <v>104</v>
      </c>
      <c r="B62" s="31" t="s">
        <v>105</v>
      </c>
      <c r="C62" s="33" t="s">
        <v>133</v>
      </c>
      <c r="D62" s="33" t="s">
        <v>19</v>
      </c>
      <c r="E62" s="33" t="s">
        <v>19</v>
      </c>
      <c r="F62" s="33">
        <f>'[1]проектная произв'!D55-[1]р4!F49</f>
        <v>0.6627776882430646</v>
      </c>
    </row>
    <row r="63" spans="1:6" ht="12.75" customHeight="1" x14ac:dyDescent="0.2">
      <c r="A63" s="34" t="s">
        <v>106</v>
      </c>
      <c r="B63" s="31" t="s">
        <v>107</v>
      </c>
      <c r="C63" s="33" t="s">
        <v>133</v>
      </c>
      <c r="D63" s="33" t="s">
        <v>19</v>
      </c>
      <c r="E63" s="33" t="s">
        <v>19</v>
      </c>
      <c r="F63" s="33">
        <f>'[1]проектная произв'!D56-[1]р4!F50</f>
        <v>1.0297098348745044</v>
      </c>
    </row>
    <row r="64" spans="1:6" ht="12.75" customHeight="1" x14ac:dyDescent="0.2">
      <c r="A64" s="34" t="s">
        <v>108</v>
      </c>
      <c r="B64" s="31" t="s">
        <v>109</v>
      </c>
      <c r="C64" s="33" t="s">
        <v>133</v>
      </c>
      <c r="D64" s="33" t="s">
        <v>19</v>
      </c>
      <c r="E64" s="33" t="s">
        <v>19</v>
      </c>
      <c r="F64" s="33">
        <f>'[1]проектная произв'!D57-[1]р4!F51</f>
        <v>0.30915249405548212</v>
      </c>
    </row>
    <row r="65" spans="1:6" x14ac:dyDescent="0.2">
      <c r="A65" s="39" t="s">
        <v>134</v>
      </c>
      <c r="B65" s="37"/>
      <c r="C65" s="40"/>
      <c r="D65" s="40"/>
      <c r="E65" s="40"/>
      <c r="F65" s="40"/>
    </row>
    <row r="66" spans="1:6" x14ac:dyDescent="0.2">
      <c r="A66" s="41" t="s">
        <v>135</v>
      </c>
      <c r="B66" s="42" t="s">
        <v>136</v>
      </c>
      <c r="C66" s="33" t="s">
        <v>133</v>
      </c>
      <c r="D66" s="33" t="s">
        <v>19</v>
      </c>
      <c r="E66" s="33" t="s">
        <v>19</v>
      </c>
      <c r="F66" s="46">
        <v>0.30239698032095463</v>
      </c>
    </row>
    <row r="67" spans="1:6" x14ac:dyDescent="0.2">
      <c r="A67" s="41" t="s">
        <v>137</v>
      </c>
      <c r="B67" s="42" t="s">
        <v>138</v>
      </c>
      <c r="C67" s="33" t="s">
        <v>133</v>
      </c>
      <c r="D67" s="33" t="s">
        <v>19</v>
      </c>
      <c r="E67" s="33" t="s">
        <v>19</v>
      </c>
      <c r="F67" s="46">
        <v>1.2135603376449371</v>
      </c>
    </row>
    <row r="68" spans="1:6" x14ac:dyDescent="0.2">
      <c r="A68" s="41" t="s">
        <v>139</v>
      </c>
      <c r="B68" s="42" t="s">
        <v>140</v>
      </c>
      <c r="C68" s="33" t="s">
        <v>133</v>
      </c>
      <c r="D68" s="33" t="s">
        <v>19</v>
      </c>
      <c r="E68" s="33" t="s">
        <v>19</v>
      </c>
      <c r="F68" s="46">
        <v>98.965486738725701</v>
      </c>
    </row>
    <row r="69" spans="1:6" x14ac:dyDescent="0.2">
      <c r="A69" s="41" t="s">
        <v>139</v>
      </c>
      <c r="B69" s="42" t="s">
        <v>141</v>
      </c>
      <c r="C69" s="33" t="s">
        <v>133</v>
      </c>
      <c r="D69" s="33" t="s">
        <v>19</v>
      </c>
      <c r="E69" s="33" t="s">
        <v>19</v>
      </c>
      <c r="F69" s="46">
        <v>0.18926420838098837</v>
      </c>
    </row>
    <row r="70" spans="1:6" x14ac:dyDescent="0.2">
      <c r="A70" s="41" t="s">
        <v>139</v>
      </c>
      <c r="B70" s="42" t="s">
        <v>142</v>
      </c>
      <c r="C70" s="33" t="s">
        <v>133</v>
      </c>
      <c r="D70" s="33" t="s">
        <v>19</v>
      </c>
      <c r="E70" s="33" t="s">
        <v>19</v>
      </c>
      <c r="F70" s="46">
        <v>0.94527294241610527</v>
      </c>
    </row>
    <row r="71" spans="1:6" x14ac:dyDescent="0.2">
      <c r="A71" s="41" t="s">
        <v>139</v>
      </c>
      <c r="B71" s="42" t="s">
        <v>143</v>
      </c>
      <c r="C71" s="33" t="s">
        <v>133</v>
      </c>
      <c r="D71" s="33" t="s">
        <v>19</v>
      </c>
      <c r="E71" s="33" t="s">
        <v>19</v>
      </c>
      <c r="F71" s="46">
        <v>5.0983642474191404</v>
      </c>
    </row>
    <row r="72" spans="1:6" x14ac:dyDescent="0.2">
      <c r="A72" s="41" t="s">
        <v>139</v>
      </c>
      <c r="B72" s="42" t="s">
        <v>144</v>
      </c>
      <c r="C72" s="33" t="s">
        <v>133</v>
      </c>
      <c r="D72" s="33" t="s">
        <v>19</v>
      </c>
      <c r="E72" s="33" t="s">
        <v>19</v>
      </c>
      <c r="F72" s="46">
        <v>9.8998432130107048</v>
      </c>
    </row>
    <row r="73" spans="1:6" x14ac:dyDescent="0.2">
      <c r="A73" s="41" t="s">
        <v>139</v>
      </c>
      <c r="B73" s="42" t="s">
        <v>145</v>
      </c>
      <c r="C73" s="33" t="s">
        <v>133</v>
      </c>
      <c r="D73" s="33" t="s">
        <v>19</v>
      </c>
      <c r="E73" s="33" t="s">
        <v>19</v>
      </c>
      <c r="F73" s="46">
        <v>0.97292066710284675</v>
      </c>
    </row>
    <row r="74" spans="1:6" x14ac:dyDescent="0.2">
      <c r="A74" s="41" t="s">
        <v>139</v>
      </c>
      <c r="B74" s="42" t="s">
        <v>146</v>
      </c>
      <c r="C74" s="33" t="s">
        <v>133</v>
      </c>
      <c r="D74" s="33" t="s">
        <v>19</v>
      </c>
      <c r="E74" s="33" t="s">
        <v>19</v>
      </c>
      <c r="F74" s="46">
        <v>0.4815983813400494</v>
      </c>
    </row>
    <row r="75" spans="1:6" x14ac:dyDescent="0.2">
      <c r="A75" s="41" t="s">
        <v>139</v>
      </c>
      <c r="B75" s="42" t="s">
        <v>147</v>
      </c>
      <c r="C75" s="33" t="s">
        <v>133</v>
      </c>
      <c r="D75" s="33" t="s">
        <v>19</v>
      </c>
      <c r="E75" s="33" t="s">
        <v>19</v>
      </c>
      <c r="F75" s="46">
        <v>1.0767717338595815</v>
      </c>
    </row>
    <row r="76" spans="1:6" x14ac:dyDescent="0.2">
      <c r="A76" s="41" t="s">
        <v>139</v>
      </c>
      <c r="B76" s="42" t="s">
        <v>148</v>
      </c>
      <c r="C76" s="33" t="s">
        <v>133</v>
      </c>
      <c r="D76" s="33" t="s">
        <v>19</v>
      </c>
      <c r="E76" s="33" t="s">
        <v>19</v>
      </c>
      <c r="F76" s="46">
        <v>2.5609734744617048</v>
      </c>
    </row>
    <row r="77" spans="1:6" x14ac:dyDescent="0.2">
      <c r="A77" s="41" t="s">
        <v>149</v>
      </c>
      <c r="B77" s="43" t="s">
        <v>150</v>
      </c>
      <c r="C77" s="33" t="s">
        <v>133</v>
      </c>
      <c r="D77" s="33" t="s">
        <v>19</v>
      </c>
      <c r="E77" s="33" t="s">
        <v>19</v>
      </c>
      <c r="F77" s="46">
        <v>0.95662113214393019</v>
      </c>
    </row>
    <row r="78" spans="1:6" x14ac:dyDescent="0.2">
      <c r="A78" s="41" t="s">
        <v>151</v>
      </c>
      <c r="B78" s="43" t="s">
        <v>152</v>
      </c>
      <c r="C78" s="33" t="s">
        <v>133</v>
      </c>
      <c r="D78" s="33" t="s">
        <v>19</v>
      </c>
      <c r="E78" s="33" t="s">
        <v>19</v>
      </c>
      <c r="F78" s="46">
        <v>9.9118690646309307E-2</v>
      </c>
    </row>
    <row r="79" spans="1:6" x14ac:dyDescent="0.2">
      <c r="A79" s="41" t="s">
        <v>151</v>
      </c>
      <c r="B79" s="43" t="s">
        <v>153</v>
      </c>
      <c r="C79" s="33" t="s">
        <v>133</v>
      </c>
      <c r="D79" s="33" t="s">
        <v>19</v>
      </c>
      <c r="E79" s="33" t="s">
        <v>19</v>
      </c>
      <c r="F79" s="46">
        <v>0.56463198927623326</v>
      </c>
    </row>
    <row r="80" spans="1:6" x14ac:dyDescent="0.2">
      <c r="A80" s="41" t="s">
        <v>151</v>
      </c>
      <c r="B80" s="43" t="s">
        <v>154</v>
      </c>
      <c r="C80" s="33" t="s">
        <v>133</v>
      </c>
      <c r="D80" s="33" t="s">
        <v>19</v>
      </c>
      <c r="E80" s="33" t="s">
        <v>19</v>
      </c>
      <c r="F80" s="46">
        <v>0.47881397682319293</v>
      </c>
    </row>
    <row r="81" spans="1:9" x14ac:dyDescent="0.2">
      <c r="A81" s="41" t="s">
        <v>151</v>
      </c>
      <c r="B81" s="43" t="s">
        <v>155</v>
      </c>
      <c r="C81" s="33" t="s">
        <v>133</v>
      </c>
      <c r="D81" s="33" t="s">
        <v>19</v>
      </c>
      <c r="E81" s="33" t="s">
        <v>19</v>
      </c>
      <c r="F81" s="46">
        <v>0.19637715103549741</v>
      </c>
    </row>
    <row r="82" spans="1:9" x14ac:dyDescent="0.2">
      <c r="A82" s="63" t="s">
        <v>110</v>
      </c>
      <c r="B82" s="63"/>
      <c r="C82" s="63"/>
      <c r="D82" s="63"/>
      <c r="E82" s="63"/>
      <c r="F82" s="63"/>
      <c r="G82" s="64"/>
      <c r="H82" s="64"/>
      <c r="I82" s="64"/>
    </row>
  </sheetData>
  <mergeCells count="4">
    <mergeCell ref="A6:F6"/>
    <mergeCell ref="A7:F7"/>
    <mergeCell ref="A8:F8"/>
    <mergeCell ref="A82:I82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view="pageBreakPreview" topLeftCell="A46" zoomScale="93" zoomScaleNormal="100" zoomScaleSheetLayoutView="93" workbookViewId="0">
      <selection activeCell="A82" sqref="A82:A84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1.570312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1" x14ac:dyDescent="0.2">
      <c r="A1" s="1"/>
      <c r="B1" s="1"/>
      <c r="C1" s="1"/>
      <c r="D1" s="1"/>
      <c r="E1" s="1"/>
      <c r="F1" s="2" t="s">
        <v>0</v>
      </c>
    </row>
    <row r="2" spans="1:11" ht="18" x14ac:dyDescent="0.25">
      <c r="A2" s="1"/>
      <c r="B2" s="1"/>
      <c r="C2" s="1"/>
      <c r="D2" s="1"/>
      <c r="E2" s="1"/>
      <c r="F2" s="2" t="s">
        <v>1</v>
      </c>
      <c r="G2" s="4"/>
    </row>
    <row r="3" spans="1:11" x14ac:dyDescent="0.2">
      <c r="A3" s="1"/>
      <c r="B3" s="1"/>
      <c r="C3" s="1"/>
      <c r="D3" s="1"/>
      <c r="E3" s="1"/>
      <c r="F3" s="2" t="s">
        <v>2</v>
      </c>
    </row>
    <row r="4" spans="1:11" ht="15.75" x14ac:dyDescent="0.25">
      <c r="A4" s="5"/>
      <c r="B4" s="5"/>
      <c r="C4" s="5"/>
      <c r="D4" s="5"/>
      <c r="E4" s="5"/>
      <c r="F4" s="2"/>
    </row>
    <row r="5" spans="1:11" ht="15.75" x14ac:dyDescent="0.25">
      <c r="A5" s="5"/>
      <c r="B5" s="5"/>
      <c r="C5" s="5"/>
      <c r="D5" s="5"/>
      <c r="E5" s="5"/>
      <c r="F5" s="6" t="s">
        <v>3</v>
      </c>
    </row>
    <row r="6" spans="1:11" s="7" customFormat="1" ht="15.75" customHeight="1" x14ac:dyDescent="0.25">
      <c r="A6" s="60" t="s">
        <v>4</v>
      </c>
      <c r="B6" s="60"/>
      <c r="C6" s="60"/>
      <c r="D6" s="60"/>
      <c r="E6" s="60"/>
      <c r="F6" s="60"/>
    </row>
    <row r="7" spans="1:11" s="7" customFormat="1" ht="15.75" customHeight="1" x14ac:dyDescent="0.25">
      <c r="A7" s="61" t="s">
        <v>133</v>
      </c>
      <c r="B7" s="61"/>
      <c r="C7" s="61"/>
      <c r="D7" s="61"/>
      <c r="E7" s="61"/>
      <c r="F7" s="61"/>
      <c r="G7" s="48"/>
      <c r="H7" s="48"/>
      <c r="I7" s="48"/>
      <c r="J7" s="48"/>
      <c r="K7" s="48"/>
    </row>
    <row r="8" spans="1:11" s="8" customFormat="1" ht="11.1" customHeight="1" x14ac:dyDescent="0.2">
      <c r="A8" s="62" t="s">
        <v>5</v>
      </c>
      <c r="B8" s="62"/>
      <c r="C8" s="62"/>
      <c r="D8" s="62"/>
      <c r="E8" s="62"/>
      <c r="F8" s="62"/>
      <c r="G8" s="16"/>
      <c r="H8" s="16"/>
      <c r="I8" s="16"/>
      <c r="J8" s="16"/>
      <c r="K8" s="16"/>
    </row>
    <row r="9" spans="1:11" s="9" customFormat="1" ht="15.75" customHeight="1" x14ac:dyDescent="0.25">
      <c r="B9" s="10" t="s">
        <v>157</v>
      </c>
      <c r="C9" s="11" t="s">
        <v>117</v>
      </c>
      <c r="D9" s="12" t="s">
        <v>8</v>
      </c>
      <c r="F9" s="12"/>
      <c r="H9" s="13"/>
      <c r="I9" s="13"/>
      <c r="J9" s="14"/>
      <c r="K9" s="12"/>
    </row>
    <row r="10" spans="1:11" s="18" customFormat="1" ht="11.1" customHeight="1" x14ac:dyDescent="0.25">
      <c r="A10" s="15"/>
      <c r="B10" s="16"/>
      <c r="C10" s="17" t="s">
        <v>9</v>
      </c>
      <c r="D10" s="7"/>
      <c r="F10" s="19"/>
      <c r="G10" s="19"/>
      <c r="H10" s="16"/>
      <c r="I10" s="16"/>
      <c r="J10" s="20"/>
      <c r="K10" s="19"/>
    </row>
    <row r="11" spans="1:11" s="23" customFormat="1" ht="15.75" customHeight="1" x14ac:dyDescent="0.25">
      <c r="A11" s="21"/>
      <c r="B11" s="16"/>
      <c r="C11" s="22" t="s">
        <v>118</v>
      </c>
      <c r="D11" s="7"/>
      <c r="F11" s="24"/>
      <c r="G11" s="18"/>
      <c r="H11" s="18"/>
      <c r="I11" s="18"/>
      <c r="J11" s="25"/>
      <c r="K11" s="26"/>
    </row>
    <row r="12" spans="1:11" s="18" customFormat="1" ht="11.1" customHeight="1" x14ac:dyDescent="0.2">
      <c r="A12" s="17"/>
      <c r="B12" s="19"/>
      <c r="C12" s="27" t="s">
        <v>11</v>
      </c>
      <c r="D12" s="8"/>
      <c r="F12" s="19"/>
      <c r="J12" s="25"/>
      <c r="K12" s="26"/>
    </row>
    <row r="13" spans="1:11" ht="15.75" x14ac:dyDescent="0.25">
      <c r="A13" s="5"/>
      <c r="B13" s="5"/>
      <c r="C13" s="5"/>
      <c r="D13" s="5"/>
      <c r="E13" s="5"/>
      <c r="F13" s="5"/>
    </row>
    <row r="14" spans="1:11" s="29" customFormat="1" ht="38.25" x14ac:dyDescent="0.2">
      <c r="A14" s="28" t="s">
        <v>12</v>
      </c>
      <c r="B14" s="28" t="s">
        <v>13</v>
      </c>
      <c r="C14" s="28" t="s">
        <v>14</v>
      </c>
      <c r="D14" s="28" t="s">
        <v>15</v>
      </c>
      <c r="E14" s="28" t="s">
        <v>16</v>
      </c>
      <c r="F14" s="28" t="s">
        <v>17</v>
      </c>
    </row>
    <row r="15" spans="1:11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0">
        <v>6</v>
      </c>
    </row>
    <row r="16" spans="1:11" x14ac:dyDescent="0.2">
      <c r="A16" s="44" t="s">
        <v>156</v>
      </c>
      <c r="B16" s="30"/>
      <c r="C16" s="30"/>
      <c r="D16" s="30"/>
      <c r="E16" s="30"/>
      <c r="F16" s="30"/>
    </row>
    <row r="17" spans="1:7" x14ac:dyDescent="0.2">
      <c r="A17" s="31" t="s">
        <v>18</v>
      </c>
      <c r="B17" s="32"/>
      <c r="C17" s="33" t="s">
        <v>133</v>
      </c>
      <c r="D17" s="33" t="s">
        <v>19</v>
      </c>
      <c r="E17" s="33" t="s">
        <v>19</v>
      </c>
      <c r="F17" s="45">
        <f>(920+710+1200+960+510+1200)/12-[1]р5!F70</f>
        <v>363.05233714568038</v>
      </c>
      <c r="G17" s="49"/>
    </row>
    <row r="18" spans="1:7" x14ac:dyDescent="0.2">
      <c r="A18" s="34" t="s">
        <v>20</v>
      </c>
      <c r="B18" s="34" t="s">
        <v>21</v>
      </c>
      <c r="C18" s="33" t="s">
        <v>133</v>
      </c>
      <c r="D18" s="33" t="s">
        <v>19</v>
      </c>
      <c r="E18" s="33" t="s">
        <v>19</v>
      </c>
      <c r="F18" s="33">
        <f>'[1]проектная произв'!D4-[1]р5!F21</f>
        <v>0.83990799999999999</v>
      </c>
    </row>
    <row r="19" spans="1:7" x14ac:dyDescent="0.2">
      <c r="A19" s="34" t="s">
        <v>20</v>
      </c>
      <c r="B19" s="34" t="s">
        <v>22</v>
      </c>
      <c r="C19" s="33" t="s">
        <v>133</v>
      </c>
      <c r="D19" s="33" t="s">
        <v>19</v>
      </c>
      <c r="E19" s="33" t="s">
        <v>19</v>
      </c>
      <c r="F19" s="33">
        <f>'[1]проектная произв'!D5-[1]р5!F22</f>
        <v>9.1296666666666651E-2</v>
      </c>
    </row>
    <row r="20" spans="1:7" x14ac:dyDescent="0.2">
      <c r="A20" s="34" t="s">
        <v>20</v>
      </c>
      <c r="B20" s="34" t="s">
        <v>23</v>
      </c>
      <c r="C20" s="33" t="s">
        <v>133</v>
      </c>
      <c r="D20" s="33" t="s">
        <v>19</v>
      </c>
      <c r="E20" s="33" t="s">
        <v>19</v>
      </c>
      <c r="F20" s="33">
        <f>'[1]проектная произв'!D6-[1]р5!F23</f>
        <v>0.25840466666666667</v>
      </c>
    </row>
    <row r="21" spans="1:7" x14ac:dyDescent="0.2">
      <c r="A21" s="34" t="s">
        <v>24</v>
      </c>
      <c r="B21" s="34" t="s">
        <v>25</v>
      </c>
      <c r="C21" s="33" t="s">
        <v>133</v>
      </c>
      <c r="D21" s="33" t="s">
        <v>19</v>
      </c>
      <c r="E21" s="33" t="s">
        <v>19</v>
      </c>
      <c r="F21" s="33">
        <f>'[1]проектная произв'!D8+'[1]проектная произв'!D68-[1]р5!F24</f>
        <v>4.7601000000000004</v>
      </c>
    </row>
    <row r="22" spans="1:7" x14ac:dyDescent="0.2">
      <c r="A22" s="34" t="s">
        <v>26</v>
      </c>
      <c r="B22" s="34" t="s">
        <v>27</v>
      </c>
      <c r="C22" s="33" t="s">
        <v>133</v>
      </c>
      <c r="D22" s="33" t="s">
        <v>19</v>
      </c>
      <c r="E22" s="33" t="s">
        <v>19</v>
      </c>
      <c r="F22" s="33">
        <f>'[1]проектная произв'!D12-[1]р5!F26</f>
        <v>1.2583586666666666</v>
      </c>
    </row>
    <row r="23" spans="1:7" x14ac:dyDescent="0.2">
      <c r="A23" s="34" t="s">
        <v>28</v>
      </c>
      <c r="B23" s="34" t="s">
        <v>29</v>
      </c>
      <c r="C23" s="33" t="s">
        <v>133</v>
      </c>
      <c r="D23" s="33" t="s">
        <v>19</v>
      </c>
      <c r="E23" s="33" t="s">
        <v>19</v>
      </c>
      <c r="F23" s="33">
        <f>'[1]проектная произв'!D14-[1]р5!F31</f>
        <v>4.1347696666666671</v>
      </c>
    </row>
    <row r="24" spans="1:7" x14ac:dyDescent="0.2">
      <c r="A24" s="34" t="s">
        <v>30</v>
      </c>
      <c r="B24" s="34" t="s">
        <v>31</v>
      </c>
      <c r="C24" s="33" t="s">
        <v>133</v>
      </c>
      <c r="D24" s="33" t="s">
        <v>19</v>
      </c>
      <c r="E24" s="33" t="s">
        <v>19</v>
      </c>
      <c r="F24" s="33">
        <f>'[1]проектная произв'!D16+'[1]проектная произв'!D64-[1]р5!F33</f>
        <v>46.551979333333335</v>
      </c>
    </row>
    <row r="25" spans="1:7" x14ac:dyDescent="0.2">
      <c r="A25" s="34" t="s">
        <v>32</v>
      </c>
      <c r="B25" s="34" t="s">
        <v>33</v>
      </c>
      <c r="C25" s="33" t="s">
        <v>133</v>
      </c>
      <c r="D25" s="33" t="s">
        <v>19</v>
      </c>
      <c r="E25" s="33" t="s">
        <v>19</v>
      </c>
      <c r="F25" s="33">
        <f>'[1]проектная произв'!D17-[1]р5!F32</f>
        <v>0.14869466666666664</v>
      </c>
    </row>
    <row r="26" spans="1:7" x14ac:dyDescent="0.2">
      <c r="A26" s="34" t="s">
        <v>34</v>
      </c>
      <c r="B26" s="34" t="s">
        <v>35</v>
      </c>
      <c r="C26" s="33" t="s">
        <v>133</v>
      </c>
      <c r="D26" s="33" t="s">
        <v>19</v>
      </c>
      <c r="E26" s="33" t="s">
        <v>19</v>
      </c>
      <c r="F26" s="33">
        <f>'[1]проектная произв'!D18-[1]р5!F34-[1]р5!F35</f>
        <v>1.8306093333333333</v>
      </c>
    </row>
    <row r="27" spans="1:7" x14ac:dyDescent="0.2">
      <c r="A27" s="34" t="s">
        <v>36</v>
      </c>
      <c r="B27" s="34" t="s">
        <v>37</v>
      </c>
      <c r="C27" s="33" t="s">
        <v>133</v>
      </c>
      <c r="D27" s="33" t="s">
        <v>19</v>
      </c>
      <c r="E27" s="33" t="s">
        <v>19</v>
      </c>
      <c r="F27" s="33">
        <f>'[1]проектная произв'!D19-[1]р5!F34</f>
        <v>1.5706816666666668</v>
      </c>
    </row>
    <row r="28" spans="1:7" x14ac:dyDescent="0.2">
      <c r="A28" s="34" t="s">
        <v>38</v>
      </c>
      <c r="B28" s="34" t="s">
        <v>39</v>
      </c>
      <c r="C28" s="33" t="s">
        <v>133</v>
      </c>
      <c r="D28" s="33" t="s">
        <v>19</v>
      </c>
      <c r="E28" s="33" t="s">
        <v>19</v>
      </c>
      <c r="F28" s="33">
        <f>'[1]проектная произв'!D20-[1]р5!F35</f>
        <v>0.30992766666666666</v>
      </c>
    </row>
    <row r="29" spans="1:7" x14ac:dyDescent="0.2">
      <c r="A29" s="34" t="s">
        <v>40</v>
      </c>
      <c r="B29" s="34" t="s">
        <v>41</v>
      </c>
      <c r="C29" s="33" t="s">
        <v>133</v>
      </c>
      <c r="D29" s="33" t="s">
        <v>19</v>
      </c>
      <c r="E29" s="33" t="s">
        <v>19</v>
      </c>
      <c r="F29" s="33">
        <f>'[1]проектная произв'!D21-[1]р5!F36</f>
        <v>8.1430936666666653</v>
      </c>
    </row>
    <row r="30" spans="1:7" x14ac:dyDescent="0.2">
      <c r="A30" s="34" t="s">
        <v>42</v>
      </c>
      <c r="B30" s="34" t="s">
        <v>43</v>
      </c>
      <c r="C30" s="33" t="s">
        <v>133</v>
      </c>
      <c r="D30" s="33" t="s">
        <v>19</v>
      </c>
      <c r="E30" s="33" t="s">
        <v>19</v>
      </c>
      <c r="F30" s="33">
        <f>'[1]проектная произв'!D23-[1]р5!F41</f>
        <v>0.33058299999999996</v>
      </c>
    </row>
    <row r="31" spans="1:7" x14ac:dyDescent="0.2">
      <c r="A31" s="34" t="s">
        <v>44</v>
      </c>
      <c r="B31" s="34" t="s">
        <v>45</v>
      </c>
      <c r="C31" s="33" t="s">
        <v>133</v>
      </c>
      <c r="D31" s="33" t="s">
        <v>19</v>
      </c>
      <c r="E31" s="33" t="s">
        <v>19</v>
      </c>
      <c r="F31" s="33">
        <f>'[1]проектная произв'!D26-[1]р5!F39</f>
        <v>15.46342466666667</v>
      </c>
    </row>
    <row r="32" spans="1:7" x14ac:dyDescent="0.2">
      <c r="A32" s="34" t="s">
        <v>46</v>
      </c>
      <c r="B32" s="34" t="s">
        <v>47</v>
      </c>
      <c r="C32" s="33" t="s">
        <v>133</v>
      </c>
      <c r="D32" s="33" t="s">
        <v>19</v>
      </c>
      <c r="E32" s="33" t="s">
        <v>19</v>
      </c>
      <c r="F32" s="33">
        <f>'[1]проектная произв'!D27-[1]р5!F38</f>
        <v>0.4729383333333334</v>
      </c>
    </row>
    <row r="33" spans="1:6" x14ac:dyDescent="0.2">
      <c r="A33" s="34" t="s">
        <v>48</v>
      </c>
      <c r="B33" s="34" t="s">
        <v>49</v>
      </c>
      <c r="C33" s="33" t="s">
        <v>133</v>
      </c>
      <c r="D33" s="33" t="s">
        <v>19</v>
      </c>
      <c r="E33" s="33" t="s">
        <v>19</v>
      </c>
      <c r="F33" s="33">
        <f>'[1]проектная произв'!D29-[1]р5!F40</f>
        <v>14.673372666666666</v>
      </c>
    </row>
    <row r="34" spans="1:6" x14ac:dyDescent="0.2">
      <c r="A34" s="34" t="s">
        <v>50</v>
      </c>
      <c r="B34" s="34" t="s">
        <v>51</v>
      </c>
      <c r="C34" s="33" t="s">
        <v>133</v>
      </c>
      <c r="D34" s="33" t="s">
        <v>19</v>
      </c>
      <c r="E34" s="33" t="s">
        <v>19</v>
      </c>
      <c r="F34" s="33">
        <f>'[1]проектная произв'!D30-[1]р5!F40</f>
        <v>0.54837266666666662</v>
      </c>
    </row>
    <row r="35" spans="1:6" x14ac:dyDescent="0.2">
      <c r="A35" s="34" t="s">
        <v>50</v>
      </c>
      <c r="B35" s="34" t="s">
        <v>52</v>
      </c>
      <c r="C35" s="33" t="s">
        <v>133</v>
      </c>
      <c r="D35" s="33" t="s">
        <v>19</v>
      </c>
      <c r="E35" s="33" t="s">
        <v>19</v>
      </c>
      <c r="F35" s="33">
        <f>'[1]проектная произв'!D31-[1]р5!F37</f>
        <v>13.608276</v>
      </c>
    </row>
    <row r="36" spans="1:6" x14ac:dyDescent="0.2">
      <c r="A36" s="34" t="s">
        <v>53</v>
      </c>
      <c r="B36" s="34" t="s">
        <v>54</v>
      </c>
      <c r="C36" s="33" t="s">
        <v>133</v>
      </c>
      <c r="D36" s="33" t="s">
        <v>19</v>
      </c>
      <c r="E36" s="33" t="s">
        <v>19</v>
      </c>
      <c r="F36" s="33">
        <f>'[1]проектная произв'!D32-[1]р5!F37</f>
        <v>0.58744266666666667</v>
      </c>
    </row>
    <row r="37" spans="1:6" x14ac:dyDescent="0.2">
      <c r="A37" s="34" t="s">
        <v>55</v>
      </c>
      <c r="B37" s="34" t="s">
        <v>56</v>
      </c>
      <c r="C37" s="33" t="s">
        <v>133</v>
      </c>
      <c r="D37" s="33" t="s">
        <v>19</v>
      </c>
      <c r="E37" s="33" t="s">
        <v>19</v>
      </c>
      <c r="F37" s="33">
        <f>'[1]проектная произв'!D33-[1]р5!F27-[1]р5!F28-[1]р5!F29-[1]р5!F30</f>
        <v>9.4696709333333313</v>
      </c>
    </row>
    <row r="38" spans="1:6" x14ac:dyDescent="0.2">
      <c r="A38" s="34" t="s">
        <v>57</v>
      </c>
      <c r="B38" s="34" t="s">
        <v>58</v>
      </c>
      <c r="C38" s="33" t="s">
        <v>133</v>
      </c>
      <c r="D38" s="33" t="s">
        <v>19</v>
      </c>
      <c r="E38" s="33" t="s">
        <v>19</v>
      </c>
      <c r="F38" s="33">
        <f>'[1]проектная произв'!D34-[1]р5!F27</f>
        <v>0.58552500000000007</v>
      </c>
    </row>
    <row r="39" spans="1:6" x14ac:dyDescent="0.2">
      <c r="A39" s="34" t="s">
        <v>59</v>
      </c>
      <c r="B39" s="34" t="s">
        <v>60</v>
      </c>
      <c r="C39" s="33" t="s">
        <v>133</v>
      </c>
      <c r="D39" s="33" t="s">
        <v>19</v>
      </c>
      <c r="E39" s="33" t="s">
        <v>19</v>
      </c>
      <c r="F39" s="33">
        <f>'[1]проектная произв'!D35-[1]р5!F28</f>
        <v>0.5420876</v>
      </c>
    </row>
    <row r="40" spans="1:6" x14ac:dyDescent="0.2">
      <c r="A40" s="34" t="s">
        <v>61</v>
      </c>
      <c r="B40" s="31" t="s">
        <v>62</v>
      </c>
      <c r="C40" s="33" t="s">
        <v>133</v>
      </c>
      <c r="D40" s="33" t="s">
        <v>19</v>
      </c>
      <c r="E40" s="33" t="s">
        <v>19</v>
      </c>
      <c r="F40" s="33">
        <f>'[1]проектная произв'!D54-[1]р5!F29</f>
        <v>0.60681600000000002</v>
      </c>
    </row>
    <row r="41" spans="1:6" x14ac:dyDescent="0.2">
      <c r="A41" s="34" t="s">
        <v>63</v>
      </c>
      <c r="B41" s="31" t="s">
        <v>64</v>
      </c>
      <c r="C41" s="33" t="s">
        <v>133</v>
      </c>
      <c r="D41" s="33"/>
      <c r="E41" s="33"/>
      <c r="F41" s="33">
        <f>'[1]проектная произв'!D66-[1]р5!F30</f>
        <v>3.8820869459459462</v>
      </c>
    </row>
    <row r="42" spans="1:6" x14ac:dyDescent="0.2">
      <c r="A42" s="34" t="s">
        <v>65</v>
      </c>
      <c r="B42" s="34" t="s">
        <v>66</v>
      </c>
      <c r="C42" s="33" t="s">
        <v>133</v>
      </c>
      <c r="D42" s="33" t="s">
        <v>19</v>
      </c>
      <c r="E42" s="33" t="s">
        <v>19</v>
      </c>
      <c r="F42" s="33">
        <f>'[1]проектная произв'!D36-0</f>
        <v>46.666666666666664</v>
      </c>
    </row>
    <row r="43" spans="1:6" x14ac:dyDescent="0.2">
      <c r="A43" s="34" t="s">
        <v>67</v>
      </c>
      <c r="B43" s="34" t="s">
        <v>68</v>
      </c>
      <c r="C43" s="33" t="s">
        <v>133</v>
      </c>
      <c r="D43" s="33" t="s">
        <v>19</v>
      </c>
      <c r="E43" s="33" t="s">
        <v>19</v>
      </c>
      <c r="F43" s="33">
        <f>'[1]проектная произв'!D37-[1]р5!F42</f>
        <v>43.139552000000002</v>
      </c>
    </row>
    <row r="44" spans="1:6" x14ac:dyDescent="0.2">
      <c r="A44" s="34" t="s">
        <v>69</v>
      </c>
      <c r="B44" s="34" t="s">
        <v>70</v>
      </c>
      <c r="C44" s="33" t="s">
        <v>133</v>
      </c>
      <c r="D44" s="33" t="s">
        <v>19</v>
      </c>
      <c r="E44" s="33" t="s">
        <v>19</v>
      </c>
      <c r="F44" s="33">
        <f>'[1]проектная произв'!D38-[1]р5!F42</f>
        <v>6.4395519999999999</v>
      </c>
    </row>
    <row r="45" spans="1:6" x14ac:dyDescent="0.2">
      <c r="A45" s="34" t="s">
        <v>71</v>
      </c>
      <c r="B45" s="34" t="s">
        <v>72</v>
      </c>
      <c r="C45" s="33" t="s">
        <v>133</v>
      </c>
      <c r="D45" s="33" t="s">
        <v>19</v>
      </c>
      <c r="E45" s="33" t="s">
        <v>19</v>
      </c>
      <c r="F45" s="33">
        <f>'[1]проектная произв'!D39-SUM([1]р5!F43:F58)</f>
        <v>41.217891999999999</v>
      </c>
    </row>
    <row r="46" spans="1:6" x14ac:dyDescent="0.2">
      <c r="A46" s="34" t="s">
        <v>73</v>
      </c>
      <c r="B46" s="34" t="s">
        <v>74</v>
      </c>
      <c r="C46" s="33" t="s">
        <v>133</v>
      </c>
      <c r="D46" s="33" t="s">
        <v>19</v>
      </c>
      <c r="E46" s="33" t="s">
        <v>19</v>
      </c>
      <c r="F46" s="33">
        <f>'[1]проектная произв'!D45-[1]р5!F48</f>
        <v>6.5877349999999995</v>
      </c>
    </row>
    <row r="47" spans="1:6" x14ac:dyDescent="0.2">
      <c r="A47" s="34" t="s">
        <v>75</v>
      </c>
      <c r="B47" s="34" t="s">
        <v>76</v>
      </c>
      <c r="C47" s="33" t="s">
        <v>133</v>
      </c>
      <c r="D47" s="33" t="s">
        <v>19</v>
      </c>
      <c r="E47" s="33" t="s">
        <v>19</v>
      </c>
      <c r="F47" s="33">
        <f>'[1]проектная произв'!D42-[1]р5!F43</f>
        <v>3.4682870000000001</v>
      </c>
    </row>
    <row r="48" spans="1:6" x14ac:dyDescent="0.2">
      <c r="A48" s="34" t="s">
        <v>77</v>
      </c>
      <c r="B48" s="34" t="s">
        <v>78</v>
      </c>
      <c r="C48" s="33" t="s">
        <v>133</v>
      </c>
      <c r="D48" s="33" t="s">
        <v>19</v>
      </c>
      <c r="E48" s="33" t="s">
        <v>19</v>
      </c>
      <c r="F48" s="33">
        <f>'[1]проектная произв'!D43-[1]р5!F47</f>
        <v>1.379059</v>
      </c>
    </row>
    <row r="49" spans="1:6" x14ac:dyDescent="0.2">
      <c r="A49" s="35" t="s">
        <v>79</v>
      </c>
      <c r="B49" s="35" t="s">
        <v>80</v>
      </c>
      <c r="C49" s="33" t="s">
        <v>133</v>
      </c>
      <c r="D49" s="33" t="s">
        <v>19</v>
      </c>
      <c r="E49" s="33" t="s">
        <v>19</v>
      </c>
      <c r="F49" s="33">
        <f>'[1]проектная произв'!D44-[1]р5!F44</f>
        <v>3.1992590000000001</v>
      </c>
    </row>
    <row r="50" spans="1:6" x14ac:dyDescent="0.2">
      <c r="A50" s="35" t="s">
        <v>81</v>
      </c>
      <c r="B50" s="35" t="s">
        <v>82</v>
      </c>
      <c r="C50" s="33" t="s">
        <v>133</v>
      </c>
      <c r="D50" s="36" t="s">
        <v>19</v>
      </c>
      <c r="E50" s="36" t="s">
        <v>19</v>
      </c>
      <c r="F50" s="33">
        <f>'[1]проектная произв'!D58-[1]р5!F45</f>
        <v>1.1118644187582563</v>
      </c>
    </row>
    <row r="51" spans="1:6" x14ac:dyDescent="0.2">
      <c r="A51" s="35" t="s">
        <v>83</v>
      </c>
      <c r="B51" s="35" t="s">
        <v>84</v>
      </c>
      <c r="C51" s="33" t="s">
        <v>133</v>
      </c>
      <c r="D51" s="36" t="s">
        <v>19</v>
      </c>
      <c r="E51" s="36" t="s">
        <v>19</v>
      </c>
      <c r="F51" s="36">
        <f>'[1]проектная произв'!D62-[1]р5!F46</f>
        <v>1.3906045744680853</v>
      </c>
    </row>
    <row r="52" spans="1:6" x14ac:dyDescent="0.2">
      <c r="A52" s="34" t="s">
        <v>85</v>
      </c>
      <c r="B52" s="34" t="s">
        <v>86</v>
      </c>
      <c r="C52" s="33" t="s">
        <v>133</v>
      </c>
      <c r="D52" s="36" t="s">
        <v>19</v>
      </c>
      <c r="E52" s="36" t="s">
        <v>19</v>
      </c>
      <c r="F52" s="36">
        <f>'[1]проектная произв'!D45-[1]р5!F48</f>
        <v>6.5877349999999995</v>
      </c>
    </row>
    <row r="53" spans="1:6" x14ac:dyDescent="0.2">
      <c r="A53" s="34" t="s">
        <v>72</v>
      </c>
      <c r="B53" s="34" t="s">
        <v>87</v>
      </c>
      <c r="C53" s="33" t="s">
        <v>133</v>
      </c>
      <c r="D53" s="36" t="s">
        <v>19</v>
      </c>
      <c r="E53" s="36" t="s">
        <v>19</v>
      </c>
      <c r="F53" s="33">
        <f>'[1]проектная произв'!D41-[1]р5!F54-[1]р5!F58</f>
        <v>34.885075333333333</v>
      </c>
    </row>
    <row r="54" spans="1:6" x14ac:dyDescent="0.2">
      <c r="A54" s="34" t="s">
        <v>88</v>
      </c>
      <c r="B54" s="34" t="s">
        <v>89</v>
      </c>
      <c r="C54" s="33" t="s">
        <v>133</v>
      </c>
      <c r="D54" s="36" t="s">
        <v>19</v>
      </c>
      <c r="E54" s="36" t="s">
        <v>19</v>
      </c>
      <c r="F54" s="33">
        <f>'[1]проектная произв'!D46-[1]р5!F54</f>
        <v>1.366303</v>
      </c>
    </row>
    <row r="55" spans="1:6" x14ac:dyDescent="0.2">
      <c r="A55" s="34" t="s">
        <v>90</v>
      </c>
      <c r="B55" s="34" t="s">
        <v>91</v>
      </c>
      <c r="C55" s="33" t="s">
        <v>133</v>
      </c>
      <c r="D55" s="36" t="s">
        <v>19</v>
      </c>
      <c r="E55" s="36" t="s">
        <v>19</v>
      </c>
      <c r="F55" s="33">
        <f>'[1]проектная произв'!D61-[1]р5!F57</f>
        <v>0.54080899999999998</v>
      </c>
    </row>
    <row r="56" spans="1:6" x14ac:dyDescent="0.2">
      <c r="A56" s="34" t="s">
        <v>92</v>
      </c>
      <c r="B56" s="34" t="s">
        <v>93</v>
      </c>
      <c r="C56" s="33" t="s">
        <v>133</v>
      </c>
      <c r="D56" s="33" t="s">
        <v>19</v>
      </c>
      <c r="E56" s="33" t="s">
        <v>19</v>
      </c>
      <c r="F56" s="33">
        <f>'[1]проектная произв'!D50-[1]р5!F58</f>
        <v>9.0544389999999986</v>
      </c>
    </row>
    <row r="57" spans="1:6" x14ac:dyDescent="0.2">
      <c r="A57" s="34" t="s">
        <v>94</v>
      </c>
      <c r="B57" s="34" t="s">
        <v>95</v>
      </c>
      <c r="C57" s="33" t="s">
        <v>133</v>
      </c>
      <c r="D57" s="33" t="s">
        <v>19</v>
      </c>
      <c r="E57" s="33" t="s">
        <v>19</v>
      </c>
      <c r="F57" s="33">
        <f>'[1]проектная произв'!D59-[1]р5!F53</f>
        <v>1.729943</v>
      </c>
    </row>
    <row r="58" spans="1:6" x14ac:dyDescent="0.2">
      <c r="A58" s="34" t="s">
        <v>96</v>
      </c>
      <c r="B58" s="34" t="s">
        <v>97</v>
      </c>
      <c r="C58" s="33" t="s">
        <v>133</v>
      </c>
      <c r="D58" s="33" t="s">
        <v>19</v>
      </c>
      <c r="E58" s="33" t="s">
        <v>19</v>
      </c>
      <c r="F58" s="33">
        <f>'[1]проектная произв'!D60-[1]р5!F55</f>
        <v>1.3675426666666668</v>
      </c>
    </row>
    <row r="59" spans="1:6" x14ac:dyDescent="0.2">
      <c r="A59" s="34" t="s">
        <v>98</v>
      </c>
      <c r="B59" s="34" t="s">
        <v>99</v>
      </c>
      <c r="C59" s="33" t="s">
        <v>133</v>
      </c>
      <c r="D59" s="33" t="s">
        <v>19</v>
      </c>
      <c r="E59" s="33" t="s">
        <v>19</v>
      </c>
      <c r="F59" s="33">
        <f>'[1]проектная произв'!D63-[1]р5!F56</f>
        <v>1.001655</v>
      </c>
    </row>
    <row r="60" spans="1:6" ht="12.75" customHeight="1" x14ac:dyDescent="0.2">
      <c r="A60" s="34" t="s">
        <v>100</v>
      </c>
      <c r="B60" s="34" t="s">
        <v>101</v>
      </c>
      <c r="C60" s="33" t="s">
        <v>133</v>
      </c>
      <c r="D60" s="33" t="s">
        <v>19</v>
      </c>
      <c r="E60" s="33" t="s">
        <v>19</v>
      </c>
      <c r="F60" s="33">
        <f>'[1]проектная произв'!D49-SUM([1]р5!F49:F52)</f>
        <v>22.858637000000002</v>
      </c>
    </row>
    <row r="61" spans="1:6" ht="12.75" customHeight="1" x14ac:dyDescent="0.2">
      <c r="A61" s="34" t="s">
        <v>102</v>
      </c>
      <c r="B61" s="34" t="s">
        <v>103</v>
      </c>
      <c r="C61" s="33" t="s">
        <v>133</v>
      </c>
      <c r="D61" s="33" t="s">
        <v>19</v>
      </c>
      <c r="E61" s="33" t="s">
        <v>19</v>
      </c>
      <c r="F61" s="33">
        <f>'[1]проектная произв'!D48-[1]р5!F52</f>
        <v>1.4198763333333333</v>
      </c>
    </row>
    <row r="62" spans="1:6" ht="12.75" customHeight="1" x14ac:dyDescent="0.2">
      <c r="A62" s="34" t="s">
        <v>104</v>
      </c>
      <c r="B62" s="31" t="s">
        <v>105</v>
      </c>
      <c r="C62" s="33" t="s">
        <v>133</v>
      </c>
      <c r="D62" s="33" t="s">
        <v>19</v>
      </c>
      <c r="E62" s="33" t="s">
        <v>19</v>
      </c>
      <c r="F62" s="33">
        <f>'[1]проектная произв'!D55-[1]р5!F49</f>
        <v>0.6757616882430646</v>
      </c>
    </row>
    <row r="63" spans="1:6" ht="12.75" customHeight="1" x14ac:dyDescent="0.2">
      <c r="A63" s="34" t="s">
        <v>106</v>
      </c>
      <c r="B63" s="31" t="s">
        <v>107</v>
      </c>
      <c r="C63" s="33" t="s">
        <v>133</v>
      </c>
      <c r="D63" s="33" t="s">
        <v>19</v>
      </c>
      <c r="E63" s="33" t="s">
        <v>19</v>
      </c>
      <c r="F63" s="33">
        <f>'[1]проектная произв'!D56-[1]р5!F50</f>
        <v>1.0554518348745043</v>
      </c>
    </row>
    <row r="64" spans="1:6" ht="12.75" customHeight="1" x14ac:dyDescent="0.2">
      <c r="A64" s="34" t="s">
        <v>108</v>
      </c>
      <c r="B64" s="31" t="s">
        <v>109</v>
      </c>
      <c r="C64" s="33" t="s">
        <v>133</v>
      </c>
      <c r="D64" s="33" t="s">
        <v>19</v>
      </c>
      <c r="E64" s="33" t="s">
        <v>19</v>
      </c>
      <c r="F64" s="33">
        <f>'[1]проектная произв'!D57-[1]р5!F51</f>
        <v>0.3470214940554821</v>
      </c>
    </row>
    <row r="65" spans="1:6" x14ac:dyDescent="0.2">
      <c r="A65" s="39" t="s">
        <v>134</v>
      </c>
      <c r="B65" s="37"/>
      <c r="C65" s="40"/>
      <c r="D65" s="40"/>
      <c r="E65" s="40"/>
      <c r="F65" s="40"/>
    </row>
    <row r="66" spans="1:6" x14ac:dyDescent="0.2">
      <c r="A66" s="41" t="s">
        <v>135</v>
      </c>
      <c r="B66" s="42" t="s">
        <v>136</v>
      </c>
      <c r="C66" s="33" t="s">
        <v>133</v>
      </c>
      <c r="D66" s="33" t="s">
        <v>19</v>
      </c>
      <c r="E66" s="33" t="s">
        <v>19</v>
      </c>
      <c r="F66" s="46">
        <v>0.33808300696594801</v>
      </c>
    </row>
    <row r="67" spans="1:6" x14ac:dyDescent="0.2">
      <c r="A67" s="41" t="s">
        <v>137</v>
      </c>
      <c r="B67" s="42" t="s">
        <v>138</v>
      </c>
      <c r="C67" s="33" t="s">
        <v>133</v>
      </c>
      <c r="D67" s="33" t="s">
        <v>19</v>
      </c>
      <c r="E67" s="33" t="s">
        <v>19</v>
      </c>
      <c r="F67" s="46">
        <v>1.4467756536903988</v>
      </c>
    </row>
    <row r="68" spans="1:6" x14ac:dyDescent="0.2">
      <c r="A68" s="41" t="s">
        <v>139</v>
      </c>
      <c r="B68" s="42" t="s">
        <v>140</v>
      </c>
      <c r="C68" s="33" t="s">
        <v>133</v>
      </c>
      <c r="D68" s="33" t="s">
        <v>19</v>
      </c>
      <c r="E68" s="33" t="s">
        <v>19</v>
      </c>
      <c r="F68" s="46">
        <v>107.04703172108033</v>
      </c>
    </row>
    <row r="69" spans="1:6" x14ac:dyDescent="0.2">
      <c r="A69" s="41" t="s">
        <v>139</v>
      </c>
      <c r="B69" s="42" t="s">
        <v>141</v>
      </c>
      <c r="C69" s="33" t="s">
        <v>133</v>
      </c>
      <c r="D69" s="33" t="s">
        <v>19</v>
      </c>
      <c r="E69" s="33" t="s">
        <v>19</v>
      </c>
      <c r="F69" s="46">
        <v>0.21125082539662182</v>
      </c>
    </row>
    <row r="70" spans="1:6" x14ac:dyDescent="0.2">
      <c r="A70" s="41" t="s">
        <v>139</v>
      </c>
      <c r="B70" s="42" t="s">
        <v>142</v>
      </c>
      <c r="C70" s="33" t="s">
        <v>133</v>
      </c>
      <c r="D70" s="33" t="s">
        <v>19</v>
      </c>
      <c r="E70" s="33" t="s">
        <v>19</v>
      </c>
      <c r="F70" s="46">
        <v>1.0672122797468322</v>
      </c>
    </row>
    <row r="71" spans="1:6" x14ac:dyDescent="0.2">
      <c r="A71" s="41" t="s">
        <v>139</v>
      </c>
      <c r="B71" s="42" t="s">
        <v>143</v>
      </c>
      <c r="C71" s="33" t="s">
        <v>133</v>
      </c>
      <c r="D71" s="33" t="s">
        <v>19</v>
      </c>
      <c r="E71" s="33" t="s">
        <v>19</v>
      </c>
      <c r="F71" s="46">
        <v>6.0121882833587552</v>
      </c>
    </row>
    <row r="72" spans="1:6" x14ac:dyDescent="0.2">
      <c r="A72" s="41" t="s">
        <v>139</v>
      </c>
      <c r="B72" s="42" t="s">
        <v>144</v>
      </c>
      <c r="C72" s="33" t="s">
        <v>133</v>
      </c>
      <c r="D72" s="33" t="s">
        <v>19</v>
      </c>
      <c r="E72" s="33" t="s">
        <v>19</v>
      </c>
      <c r="F72" s="46">
        <v>10.974934274766531</v>
      </c>
    </row>
    <row r="73" spans="1:6" x14ac:dyDescent="0.2">
      <c r="A73" s="41" t="s">
        <v>139</v>
      </c>
      <c r="B73" s="42" t="s">
        <v>145</v>
      </c>
      <c r="C73" s="33" t="s">
        <v>133</v>
      </c>
      <c r="D73" s="33" t="s">
        <v>19</v>
      </c>
      <c r="E73" s="33" t="s">
        <v>19</v>
      </c>
      <c r="F73" s="46">
        <v>1.0950838459603469</v>
      </c>
    </row>
    <row r="74" spans="1:6" x14ac:dyDescent="0.2">
      <c r="A74" s="41" t="s">
        <v>139</v>
      </c>
      <c r="B74" s="42" t="s">
        <v>146</v>
      </c>
      <c r="C74" s="33" t="s">
        <v>133</v>
      </c>
      <c r="D74" s="33" t="s">
        <v>19</v>
      </c>
      <c r="E74" s="33" t="s">
        <v>19</v>
      </c>
      <c r="F74" s="46">
        <v>0.53139160224740078</v>
      </c>
    </row>
    <row r="75" spans="1:6" x14ac:dyDescent="0.2">
      <c r="A75" s="41" t="s">
        <v>139</v>
      </c>
      <c r="B75" s="42" t="s">
        <v>147</v>
      </c>
      <c r="C75" s="33" t="s">
        <v>133</v>
      </c>
      <c r="D75" s="33" t="s">
        <v>19</v>
      </c>
      <c r="E75" s="33" t="s">
        <v>19</v>
      </c>
      <c r="F75" s="46">
        <v>1.1451137600314902</v>
      </c>
    </row>
    <row r="76" spans="1:6" x14ac:dyDescent="0.2">
      <c r="A76" s="41" t="s">
        <v>139</v>
      </c>
      <c r="B76" s="42" t="s">
        <v>148</v>
      </c>
      <c r="C76" s="33" t="s">
        <v>133</v>
      </c>
      <c r="D76" s="33" t="s">
        <v>19</v>
      </c>
      <c r="E76" s="33" t="s">
        <v>19</v>
      </c>
      <c r="F76" s="46">
        <v>2.7293601949410977</v>
      </c>
    </row>
    <row r="77" spans="1:6" x14ac:dyDescent="0.2">
      <c r="A77" s="41" t="s">
        <v>149</v>
      </c>
      <c r="B77" s="43" t="s">
        <v>150</v>
      </c>
      <c r="C77" s="33" t="s">
        <v>133</v>
      </c>
      <c r="D77" s="33" t="s">
        <v>19</v>
      </c>
      <c r="E77" s="33" t="s">
        <v>19</v>
      </c>
      <c r="F77" s="46">
        <v>1.0681693204066103</v>
      </c>
    </row>
    <row r="78" spans="1:6" x14ac:dyDescent="0.2">
      <c r="A78" s="41" t="s">
        <v>151</v>
      </c>
      <c r="B78" s="43" t="s">
        <v>152</v>
      </c>
      <c r="C78" s="33" t="s">
        <v>133</v>
      </c>
      <c r="D78" s="33" t="s">
        <v>19</v>
      </c>
      <c r="E78" s="33" t="s">
        <v>19</v>
      </c>
      <c r="F78" s="46">
        <v>0.10890884045914982</v>
      </c>
    </row>
    <row r="79" spans="1:6" x14ac:dyDescent="0.2">
      <c r="A79" s="41" t="s">
        <v>151</v>
      </c>
      <c r="B79" s="43" t="s">
        <v>153</v>
      </c>
      <c r="C79" s="33" t="s">
        <v>133</v>
      </c>
      <c r="D79" s="33" t="s">
        <v>19</v>
      </c>
      <c r="E79" s="33" t="s">
        <v>19</v>
      </c>
      <c r="F79" s="46">
        <v>0.61913058817396216</v>
      </c>
    </row>
    <row r="80" spans="1:6" x14ac:dyDescent="0.2">
      <c r="A80" s="41" t="s">
        <v>151</v>
      </c>
      <c r="B80" s="43" t="s">
        <v>154</v>
      </c>
      <c r="C80" s="33" t="s">
        <v>133</v>
      </c>
      <c r="D80" s="33" t="s">
        <v>19</v>
      </c>
      <c r="E80" s="33" t="s">
        <v>19</v>
      </c>
      <c r="F80" s="46">
        <v>0.53029160257031649</v>
      </c>
    </row>
    <row r="81" spans="1:9" x14ac:dyDescent="0.2">
      <c r="A81" s="41" t="s">
        <v>151</v>
      </c>
      <c r="B81" s="43" t="s">
        <v>155</v>
      </c>
      <c r="C81" s="33" t="s">
        <v>133</v>
      </c>
      <c r="D81" s="33" t="s">
        <v>19</v>
      </c>
      <c r="E81" s="33" t="s">
        <v>19</v>
      </c>
      <c r="F81" s="46">
        <v>0.21853974720002917</v>
      </c>
    </row>
    <row r="82" spans="1:9" x14ac:dyDescent="0.2">
      <c r="A82" s="63" t="s">
        <v>110</v>
      </c>
      <c r="B82" s="63"/>
      <c r="C82" s="63"/>
      <c r="D82" s="63"/>
      <c r="E82" s="63"/>
      <c r="F82" s="63"/>
      <c r="G82" s="64"/>
      <c r="H82" s="64"/>
      <c r="I82" s="64"/>
    </row>
  </sheetData>
  <mergeCells count="4">
    <mergeCell ref="A6:F6"/>
    <mergeCell ref="A7:F7"/>
    <mergeCell ref="A8:F8"/>
    <mergeCell ref="A82:I82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view="pageBreakPreview" topLeftCell="A37" zoomScale="87" zoomScaleNormal="100" zoomScaleSheetLayoutView="87" workbookViewId="0">
      <selection activeCell="A82" sqref="A82:A84"/>
    </sheetView>
  </sheetViews>
  <sheetFormatPr defaultRowHeight="12.75" x14ac:dyDescent="0.2"/>
  <cols>
    <col min="1" max="1" width="43.85546875" style="3" customWidth="1"/>
    <col min="2" max="2" width="51.42578125" style="3" customWidth="1"/>
    <col min="3" max="3" width="23.710937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2" x14ac:dyDescent="0.2">
      <c r="A1" s="1"/>
      <c r="B1" s="1"/>
      <c r="C1" s="1"/>
      <c r="D1" s="1"/>
      <c r="E1" s="1"/>
      <c r="F1" s="2" t="s">
        <v>0</v>
      </c>
    </row>
    <row r="2" spans="1:12" ht="18" x14ac:dyDescent="0.25">
      <c r="A2" s="1"/>
      <c r="B2" s="1"/>
      <c r="C2" s="1"/>
      <c r="D2" s="1"/>
      <c r="E2" s="1"/>
      <c r="F2" s="2" t="s">
        <v>1</v>
      </c>
      <c r="G2" s="4"/>
    </row>
    <row r="3" spans="1:12" x14ac:dyDescent="0.2">
      <c r="A3" s="1"/>
      <c r="B3" s="1"/>
      <c r="C3" s="1"/>
      <c r="D3" s="1"/>
      <c r="E3" s="1"/>
      <c r="F3" s="2" t="s">
        <v>2</v>
      </c>
    </row>
    <row r="4" spans="1:12" ht="15.75" x14ac:dyDescent="0.25">
      <c r="A4" s="5"/>
      <c r="B4" s="5"/>
      <c r="C4" s="5"/>
      <c r="D4" s="5"/>
      <c r="E4" s="5"/>
      <c r="F4" s="2"/>
    </row>
    <row r="5" spans="1:12" ht="15.75" x14ac:dyDescent="0.25">
      <c r="A5" s="5"/>
      <c r="B5" s="5"/>
      <c r="C5" s="5"/>
      <c r="D5" s="5"/>
      <c r="E5" s="5"/>
      <c r="F5" s="6" t="s">
        <v>3</v>
      </c>
    </row>
    <row r="6" spans="1:12" s="7" customFormat="1" ht="15.75" customHeight="1" x14ac:dyDescent="0.25">
      <c r="A6" s="60" t="s">
        <v>4</v>
      </c>
      <c r="B6" s="60"/>
      <c r="C6" s="60"/>
      <c r="D6" s="60"/>
      <c r="E6" s="60"/>
      <c r="F6" s="60"/>
    </row>
    <row r="7" spans="1:12" s="7" customFormat="1" ht="15.75" customHeight="1" x14ac:dyDescent="0.25">
      <c r="A7" s="61" t="s">
        <v>133</v>
      </c>
      <c r="B7" s="61"/>
      <c r="C7" s="61"/>
      <c r="D7" s="61"/>
      <c r="E7" s="61"/>
      <c r="F7" s="61"/>
      <c r="G7" s="48"/>
      <c r="H7" s="48"/>
      <c r="I7" s="48"/>
      <c r="J7" s="48"/>
      <c r="K7" s="48"/>
      <c r="L7" s="47"/>
    </row>
    <row r="8" spans="1:12" s="8" customFormat="1" ht="11.1" customHeight="1" x14ac:dyDescent="0.2">
      <c r="A8" s="62" t="s">
        <v>5</v>
      </c>
      <c r="B8" s="62"/>
      <c r="C8" s="62"/>
      <c r="D8" s="62"/>
      <c r="E8" s="62"/>
      <c r="F8" s="62"/>
      <c r="G8" s="16"/>
      <c r="H8" s="16"/>
      <c r="I8" s="16"/>
      <c r="J8" s="16"/>
      <c r="K8" s="16"/>
      <c r="L8" s="52"/>
    </row>
    <row r="9" spans="1:12" s="9" customFormat="1" ht="15.75" customHeight="1" x14ac:dyDescent="0.25">
      <c r="B9" s="10" t="s">
        <v>157</v>
      </c>
      <c r="C9" s="11" t="s">
        <v>119</v>
      </c>
      <c r="D9" s="12" t="s">
        <v>8</v>
      </c>
      <c r="F9" s="12"/>
      <c r="G9" s="53"/>
      <c r="H9" s="13"/>
      <c r="I9" s="13"/>
      <c r="J9" s="14"/>
      <c r="K9" s="12"/>
      <c r="L9" s="53"/>
    </row>
    <row r="10" spans="1:12" s="18" customFormat="1" ht="11.1" customHeight="1" x14ac:dyDescent="0.25">
      <c r="A10" s="15"/>
      <c r="B10" s="16"/>
      <c r="C10" s="17" t="s">
        <v>9</v>
      </c>
      <c r="D10" s="7"/>
      <c r="F10" s="19"/>
      <c r="G10" s="19"/>
      <c r="H10" s="16"/>
      <c r="I10" s="16"/>
      <c r="J10" s="20"/>
      <c r="K10" s="19"/>
      <c r="L10" s="54"/>
    </row>
    <row r="11" spans="1:12" s="23" customFormat="1" ht="15.75" customHeight="1" x14ac:dyDescent="0.25">
      <c r="A11" s="21"/>
      <c r="B11" s="16"/>
      <c r="C11" s="22" t="s">
        <v>120</v>
      </c>
      <c r="D11" s="7"/>
      <c r="F11" s="24"/>
      <c r="G11" s="54"/>
      <c r="H11" s="54"/>
      <c r="I11" s="54"/>
      <c r="J11" s="20"/>
      <c r="K11" s="55"/>
      <c r="L11" s="56"/>
    </row>
    <row r="12" spans="1:12" s="18" customFormat="1" ht="11.1" customHeight="1" x14ac:dyDescent="0.2">
      <c r="A12" s="17"/>
      <c r="B12" s="19"/>
      <c r="C12" s="27" t="s">
        <v>11</v>
      </c>
      <c r="D12" s="8"/>
      <c r="F12" s="19"/>
      <c r="G12" s="54"/>
      <c r="H12" s="54"/>
      <c r="I12" s="54"/>
      <c r="J12" s="20"/>
      <c r="K12" s="55"/>
      <c r="L12" s="54"/>
    </row>
    <row r="13" spans="1:12" ht="15.75" x14ac:dyDescent="0.25">
      <c r="A13" s="5"/>
      <c r="B13" s="5"/>
      <c r="C13" s="5"/>
      <c r="D13" s="5"/>
      <c r="E13" s="5"/>
      <c r="F13" s="5"/>
      <c r="G13" s="38"/>
      <c r="H13" s="38"/>
      <c r="I13" s="38"/>
      <c r="J13" s="38"/>
      <c r="K13" s="38"/>
      <c r="L13" s="38"/>
    </row>
    <row r="14" spans="1:12" s="29" customFormat="1" ht="38.25" x14ac:dyDescent="0.2">
      <c r="A14" s="28" t="s">
        <v>12</v>
      </c>
      <c r="B14" s="28" t="s">
        <v>13</v>
      </c>
      <c r="C14" s="28" t="s">
        <v>14</v>
      </c>
      <c r="D14" s="28" t="s">
        <v>15</v>
      </c>
      <c r="E14" s="28" t="s">
        <v>16</v>
      </c>
      <c r="F14" s="50" t="s">
        <v>17</v>
      </c>
      <c r="G14" s="57"/>
      <c r="H14" s="57"/>
      <c r="I14" s="57"/>
      <c r="J14" s="57"/>
      <c r="K14" s="57"/>
      <c r="L14" s="57"/>
    </row>
    <row r="15" spans="1:12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51">
        <v>6</v>
      </c>
      <c r="G15" s="38"/>
      <c r="H15" s="38"/>
      <c r="I15" s="38"/>
      <c r="J15" s="38"/>
      <c r="K15" s="38"/>
      <c r="L15" s="38"/>
    </row>
    <row r="16" spans="1:12" x14ac:dyDescent="0.2">
      <c r="A16" s="44" t="s">
        <v>156</v>
      </c>
      <c r="B16" s="30"/>
      <c r="C16" s="30"/>
      <c r="D16" s="30"/>
      <c r="E16" s="30"/>
      <c r="F16" s="51"/>
      <c r="G16" s="38"/>
      <c r="H16" s="38"/>
      <c r="I16" s="38"/>
      <c r="J16" s="38"/>
      <c r="K16" s="38"/>
      <c r="L16" s="38"/>
    </row>
    <row r="17" spans="1:12" x14ac:dyDescent="0.2">
      <c r="A17" s="31" t="s">
        <v>18</v>
      </c>
      <c r="B17" s="32"/>
      <c r="C17" s="33" t="s">
        <v>133</v>
      </c>
      <c r="D17" s="33" t="s">
        <v>19</v>
      </c>
      <c r="E17" s="33" t="s">
        <v>19</v>
      </c>
      <c r="F17" s="45">
        <f>(920+710+1200+960+510+1200)/12-[1]р6!F70</f>
        <v>395.88570547963025</v>
      </c>
      <c r="G17" s="49"/>
      <c r="H17" s="38"/>
      <c r="I17" s="38"/>
      <c r="J17" s="38"/>
      <c r="K17" s="38"/>
      <c r="L17" s="38"/>
    </row>
    <row r="18" spans="1:12" x14ac:dyDescent="0.2">
      <c r="A18" s="34" t="s">
        <v>20</v>
      </c>
      <c r="B18" s="34" t="s">
        <v>21</v>
      </c>
      <c r="C18" s="33" t="s">
        <v>133</v>
      </c>
      <c r="D18" s="33" t="s">
        <v>19</v>
      </c>
      <c r="E18" s="33" t="s">
        <v>19</v>
      </c>
      <c r="F18" s="33">
        <f>'[1]проектная произв'!D4-[1]р6!F21</f>
        <v>0.88824700000000001</v>
      </c>
    </row>
    <row r="19" spans="1:12" x14ac:dyDescent="0.2">
      <c r="A19" s="34" t="s">
        <v>20</v>
      </c>
      <c r="B19" s="34" t="s">
        <v>22</v>
      </c>
      <c r="C19" s="33" t="s">
        <v>133</v>
      </c>
      <c r="D19" s="33" t="s">
        <v>19</v>
      </c>
      <c r="E19" s="33" t="s">
        <v>19</v>
      </c>
      <c r="F19" s="33">
        <f>'[1]проектная произв'!D5-[1]р6!F22</f>
        <v>0.13569666666666666</v>
      </c>
    </row>
    <row r="20" spans="1:12" x14ac:dyDescent="0.2">
      <c r="A20" s="34" t="s">
        <v>20</v>
      </c>
      <c r="B20" s="34" t="s">
        <v>23</v>
      </c>
      <c r="C20" s="33" t="s">
        <v>133</v>
      </c>
      <c r="D20" s="33" t="s">
        <v>19</v>
      </c>
      <c r="E20" s="33" t="s">
        <v>19</v>
      </c>
      <c r="F20" s="33">
        <f>'[1]проектная произв'!D6-[1]р6!F23</f>
        <v>0.28501866666666664</v>
      </c>
    </row>
    <row r="21" spans="1:12" x14ac:dyDescent="0.2">
      <c r="A21" s="34" t="s">
        <v>24</v>
      </c>
      <c r="B21" s="34" t="s">
        <v>25</v>
      </c>
      <c r="C21" s="33" t="s">
        <v>133</v>
      </c>
      <c r="D21" s="33" t="s">
        <v>19</v>
      </c>
      <c r="E21" s="33" t="s">
        <v>19</v>
      </c>
      <c r="F21" s="33">
        <f>'[1]проектная произв'!D8+'[1]проектная произв'!D68-[1]р6!F24</f>
        <v>4.9953760000000003</v>
      </c>
    </row>
    <row r="22" spans="1:12" x14ac:dyDescent="0.2">
      <c r="A22" s="34" t="s">
        <v>26</v>
      </c>
      <c r="B22" s="34" t="s">
        <v>27</v>
      </c>
      <c r="C22" s="33" t="s">
        <v>133</v>
      </c>
      <c r="D22" s="33" t="s">
        <v>19</v>
      </c>
      <c r="E22" s="33" t="s">
        <v>19</v>
      </c>
      <c r="F22" s="33">
        <f>'[1]проектная произв'!D12-[1]р6!F26</f>
        <v>1.2850396666666666</v>
      </c>
    </row>
    <row r="23" spans="1:12" x14ac:dyDescent="0.2">
      <c r="A23" s="34" t="s">
        <v>28</v>
      </c>
      <c r="B23" s="34" t="s">
        <v>29</v>
      </c>
      <c r="C23" s="33" t="s">
        <v>133</v>
      </c>
      <c r="D23" s="33" t="s">
        <v>19</v>
      </c>
      <c r="E23" s="33" t="s">
        <v>19</v>
      </c>
      <c r="F23" s="33">
        <f>'[1]проектная произв'!D14-[1]р6!F31</f>
        <v>4.1621326666666674</v>
      </c>
    </row>
    <row r="24" spans="1:12" x14ac:dyDescent="0.2">
      <c r="A24" s="34" t="s">
        <v>30</v>
      </c>
      <c r="B24" s="34" t="s">
        <v>31</v>
      </c>
      <c r="C24" s="33" t="s">
        <v>133</v>
      </c>
      <c r="D24" s="33" t="s">
        <v>19</v>
      </c>
      <c r="E24" s="33" t="s">
        <v>19</v>
      </c>
      <c r="F24" s="33">
        <f>'[1]проектная произв'!D16+'[1]проектная произв'!D64-[1]р6!F33</f>
        <v>47.871592333333332</v>
      </c>
    </row>
    <row r="25" spans="1:12" x14ac:dyDescent="0.2">
      <c r="A25" s="34" t="s">
        <v>32</v>
      </c>
      <c r="B25" s="34" t="s">
        <v>33</v>
      </c>
      <c r="C25" s="33" t="s">
        <v>133</v>
      </c>
      <c r="D25" s="33" t="s">
        <v>19</v>
      </c>
      <c r="E25" s="33" t="s">
        <v>19</v>
      </c>
      <c r="F25" s="33">
        <f>'[1]проектная произв'!D17-[1]р6!F32</f>
        <v>0.16602266666666665</v>
      </c>
    </row>
    <row r="26" spans="1:12" x14ac:dyDescent="0.2">
      <c r="A26" s="34" t="s">
        <v>34</v>
      </c>
      <c r="B26" s="34" t="s">
        <v>35</v>
      </c>
      <c r="C26" s="33" t="s">
        <v>133</v>
      </c>
      <c r="D26" s="33" t="s">
        <v>19</v>
      </c>
      <c r="E26" s="33" t="s">
        <v>19</v>
      </c>
      <c r="F26" s="33">
        <f>'[1]проектная произв'!D18-[1]р6!F34-[1]р6!F35</f>
        <v>2.0063923333333333</v>
      </c>
    </row>
    <row r="27" spans="1:12" x14ac:dyDescent="0.2">
      <c r="A27" s="34" t="s">
        <v>36</v>
      </c>
      <c r="B27" s="34" t="s">
        <v>37</v>
      </c>
      <c r="C27" s="33" t="s">
        <v>133</v>
      </c>
      <c r="D27" s="33" t="s">
        <v>19</v>
      </c>
      <c r="E27" s="33" t="s">
        <v>19</v>
      </c>
      <c r="F27" s="33">
        <f>'[1]проектная произв'!D19-[1]р6!F34</f>
        <v>1.6539106666666668</v>
      </c>
    </row>
    <row r="28" spans="1:12" x14ac:dyDescent="0.2">
      <c r="A28" s="34" t="s">
        <v>38</v>
      </c>
      <c r="B28" s="34" t="s">
        <v>39</v>
      </c>
      <c r="C28" s="33" t="s">
        <v>133</v>
      </c>
      <c r="D28" s="33" t="s">
        <v>19</v>
      </c>
      <c r="E28" s="33" t="s">
        <v>19</v>
      </c>
      <c r="F28" s="33">
        <f>'[1]проектная произв'!D20-[1]р6!F35</f>
        <v>0.40248166666666668</v>
      </c>
    </row>
    <row r="29" spans="1:12" x14ac:dyDescent="0.2">
      <c r="A29" s="34" t="s">
        <v>40</v>
      </c>
      <c r="B29" s="34" t="s">
        <v>41</v>
      </c>
      <c r="C29" s="33" t="s">
        <v>133</v>
      </c>
      <c r="D29" s="33" t="s">
        <v>19</v>
      </c>
      <c r="E29" s="33" t="s">
        <v>19</v>
      </c>
      <c r="F29" s="33">
        <f>'[1]проектная произв'!D21-[1]р6!F36</f>
        <v>8.1646006666666668</v>
      </c>
    </row>
    <row r="30" spans="1:12" x14ac:dyDescent="0.2">
      <c r="A30" s="34" t="s">
        <v>42</v>
      </c>
      <c r="B30" s="34" t="s">
        <v>43</v>
      </c>
      <c r="C30" s="33" t="s">
        <v>133</v>
      </c>
      <c r="D30" s="33" t="s">
        <v>19</v>
      </c>
      <c r="E30" s="33" t="s">
        <v>19</v>
      </c>
      <c r="F30" s="33">
        <f>'[1]проектная произв'!D23-[1]р6!F41</f>
        <v>0.48995699999999998</v>
      </c>
    </row>
    <row r="31" spans="1:12" x14ac:dyDescent="0.2">
      <c r="A31" s="34" t="s">
        <v>44</v>
      </c>
      <c r="B31" s="34" t="s">
        <v>45</v>
      </c>
      <c r="C31" s="33" t="s">
        <v>133</v>
      </c>
      <c r="D31" s="33" t="s">
        <v>19</v>
      </c>
      <c r="E31" s="33" t="s">
        <v>19</v>
      </c>
      <c r="F31" s="33">
        <f>'[1]проектная произв'!D26-[1]р6!F39</f>
        <v>18.337134666666671</v>
      </c>
    </row>
    <row r="32" spans="1:12" x14ac:dyDescent="0.2">
      <c r="A32" s="34" t="s">
        <v>46</v>
      </c>
      <c r="B32" s="34" t="s">
        <v>47</v>
      </c>
      <c r="C32" s="33" t="s">
        <v>133</v>
      </c>
      <c r="D32" s="33" t="s">
        <v>19</v>
      </c>
      <c r="E32" s="33" t="s">
        <v>19</v>
      </c>
      <c r="F32" s="33">
        <f>'[1]проектная произв'!D27-[1]р6!F38</f>
        <v>0.77105233333333334</v>
      </c>
    </row>
    <row r="33" spans="1:6" x14ac:dyDescent="0.2">
      <c r="A33" s="34" t="s">
        <v>48</v>
      </c>
      <c r="B33" s="34" t="s">
        <v>49</v>
      </c>
      <c r="C33" s="33" t="s">
        <v>133</v>
      </c>
      <c r="D33" s="33" t="s">
        <v>19</v>
      </c>
      <c r="E33" s="33" t="s">
        <v>19</v>
      </c>
      <c r="F33" s="33">
        <f>'[1]проектная произв'!D29-[1]р6!F40</f>
        <v>14.770422666666667</v>
      </c>
    </row>
    <row r="34" spans="1:6" x14ac:dyDescent="0.2">
      <c r="A34" s="34" t="s">
        <v>50</v>
      </c>
      <c r="B34" s="34" t="s">
        <v>51</v>
      </c>
      <c r="C34" s="33" t="s">
        <v>133</v>
      </c>
      <c r="D34" s="33" t="s">
        <v>19</v>
      </c>
      <c r="E34" s="33" t="s">
        <v>19</v>
      </c>
      <c r="F34" s="33">
        <f>'[1]проектная произв'!D30-[1]р6!F40</f>
        <v>0.64542266666666659</v>
      </c>
    </row>
    <row r="35" spans="1:6" x14ac:dyDescent="0.2">
      <c r="A35" s="34" t="s">
        <v>50</v>
      </c>
      <c r="B35" s="34" t="s">
        <v>52</v>
      </c>
      <c r="C35" s="33" t="s">
        <v>133</v>
      </c>
      <c r="D35" s="33" t="s">
        <v>19</v>
      </c>
      <c r="E35" s="33" t="s">
        <v>19</v>
      </c>
      <c r="F35" s="33">
        <f>'[1]проектная произв'!D31-[1]р6!F37</f>
        <v>13.675754</v>
      </c>
    </row>
    <row r="36" spans="1:6" x14ac:dyDescent="0.2">
      <c r="A36" s="34" t="s">
        <v>53</v>
      </c>
      <c r="B36" s="34" t="s">
        <v>54</v>
      </c>
      <c r="C36" s="33" t="s">
        <v>133</v>
      </c>
      <c r="D36" s="33" t="s">
        <v>19</v>
      </c>
      <c r="E36" s="33" t="s">
        <v>19</v>
      </c>
      <c r="F36" s="33">
        <f>'[1]проектная произв'!D32-[1]р6!F37</f>
        <v>0.6549206666666666</v>
      </c>
    </row>
    <row r="37" spans="1:6" x14ac:dyDescent="0.2">
      <c r="A37" s="34" t="s">
        <v>55</v>
      </c>
      <c r="B37" s="34" t="s">
        <v>56</v>
      </c>
      <c r="C37" s="33" t="s">
        <v>133</v>
      </c>
      <c r="D37" s="33" t="s">
        <v>19</v>
      </c>
      <c r="E37" s="33" t="s">
        <v>19</v>
      </c>
      <c r="F37" s="33">
        <f>'[1]проектная произв'!D33-[1]р6!F27-[1]р6!F28-[1]р6!F29-[1]р6!F30</f>
        <v>9.6310043333333333</v>
      </c>
    </row>
    <row r="38" spans="1:6" x14ac:dyDescent="0.2">
      <c r="A38" s="34" t="s">
        <v>57</v>
      </c>
      <c r="B38" s="34" t="s">
        <v>58</v>
      </c>
      <c r="C38" s="33" t="s">
        <v>133</v>
      </c>
      <c r="D38" s="33" t="s">
        <v>19</v>
      </c>
      <c r="E38" s="33" t="s">
        <v>19</v>
      </c>
      <c r="F38" s="33">
        <f>'[1]проектная произв'!D34-[1]р6!F27</f>
        <v>0.62664300000000006</v>
      </c>
    </row>
    <row r="39" spans="1:6" x14ac:dyDescent="0.2">
      <c r="A39" s="34" t="s">
        <v>59</v>
      </c>
      <c r="B39" s="34" t="s">
        <v>60</v>
      </c>
      <c r="C39" s="33" t="s">
        <v>133</v>
      </c>
      <c r="D39" s="33" t="s">
        <v>19</v>
      </c>
      <c r="E39" s="33" t="s">
        <v>19</v>
      </c>
      <c r="F39" s="33">
        <f>'[1]проектная произв'!D35-[1]р6!F28</f>
        <v>0.57567100000000004</v>
      </c>
    </row>
    <row r="40" spans="1:6" x14ac:dyDescent="0.2">
      <c r="A40" s="34" t="s">
        <v>61</v>
      </c>
      <c r="B40" s="31" t="s">
        <v>62</v>
      </c>
      <c r="C40" s="33" t="s">
        <v>133</v>
      </c>
      <c r="D40" s="33" t="s">
        <v>19</v>
      </c>
      <c r="E40" s="33" t="s">
        <v>19</v>
      </c>
      <c r="F40" s="33">
        <f>'[1]проектная произв'!D54-[1]р6!F29</f>
        <v>0.63316499999999998</v>
      </c>
    </row>
    <row r="41" spans="1:6" x14ac:dyDescent="0.2">
      <c r="A41" s="34" t="s">
        <v>63</v>
      </c>
      <c r="B41" s="31" t="s">
        <v>64</v>
      </c>
      <c r="C41" s="33" t="s">
        <v>133</v>
      </c>
      <c r="D41" s="33"/>
      <c r="E41" s="33"/>
      <c r="F41" s="33">
        <f>'[1]проектная произв'!D66-[1]р6!F30</f>
        <v>3.9423699459459463</v>
      </c>
    </row>
    <row r="42" spans="1:6" x14ac:dyDescent="0.2">
      <c r="A42" s="34" t="s">
        <v>65</v>
      </c>
      <c r="B42" s="34" t="s">
        <v>66</v>
      </c>
      <c r="C42" s="33" t="s">
        <v>133</v>
      </c>
      <c r="D42" s="33" t="s">
        <v>19</v>
      </c>
      <c r="E42" s="33" t="s">
        <v>19</v>
      </c>
      <c r="F42" s="33">
        <f>'[1]проектная произв'!D36-0</f>
        <v>46.666666666666664</v>
      </c>
    </row>
    <row r="43" spans="1:6" x14ac:dyDescent="0.2">
      <c r="A43" s="34" t="s">
        <v>67</v>
      </c>
      <c r="B43" s="34" t="s">
        <v>68</v>
      </c>
      <c r="C43" s="33" t="s">
        <v>133</v>
      </c>
      <c r="D43" s="33" t="s">
        <v>19</v>
      </c>
      <c r="E43" s="33" t="s">
        <v>19</v>
      </c>
      <c r="F43" s="33">
        <f>'[1]проектная произв'!D37-[1]р6!F42</f>
        <v>43.900478999999997</v>
      </c>
    </row>
    <row r="44" spans="1:6" x14ac:dyDescent="0.2">
      <c r="A44" s="34" t="s">
        <v>69</v>
      </c>
      <c r="B44" s="34" t="s">
        <v>70</v>
      </c>
      <c r="C44" s="33" t="s">
        <v>133</v>
      </c>
      <c r="D44" s="33" t="s">
        <v>19</v>
      </c>
      <c r="E44" s="33" t="s">
        <v>19</v>
      </c>
      <c r="F44" s="33">
        <f>'[1]проектная произв'!D38-[1]р6!F42</f>
        <v>7.2004789999999996</v>
      </c>
    </row>
    <row r="45" spans="1:6" x14ac:dyDescent="0.2">
      <c r="A45" s="34" t="s">
        <v>71</v>
      </c>
      <c r="B45" s="34" t="s">
        <v>72</v>
      </c>
      <c r="C45" s="33" t="s">
        <v>133</v>
      </c>
      <c r="D45" s="33" t="s">
        <v>19</v>
      </c>
      <c r="E45" s="33" t="s">
        <v>19</v>
      </c>
      <c r="F45" s="33">
        <f>'[1]проектная произв'!D39-SUM([1]р6!F43:F58)</f>
        <v>43.567267999999999</v>
      </c>
    </row>
    <row r="46" spans="1:6" x14ac:dyDescent="0.2">
      <c r="A46" s="34" t="s">
        <v>73</v>
      </c>
      <c r="B46" s="34" t="s">
        <v>74</v>
      </c>
      <c r="C46" s="33" t="s">
        <v>133</v>
      </c>
      <c r="D46" s="33" t="s">
        <v>19</v>
      </c>
      <c r="E46" s="33" t="s">
        <v>19</v>
      </c>
      <c r="F46" s="33">
        <f>'[1]проектная произв'!D45-[1]р6!F48</f>
        <v>7.1851989999999999</v>
      </c>
    </row>
    <row r="47" spans="1:6" x14ac:dyDescent="0.2">
      <c r="A47" s="34" t="s">
        <v>75</v>
      </c>
      <c r="B47" s="34" t="s">
        <v>76</v>
      </c>
      <c r="C47" s="33" t="s">
        <v>133</v>
      </c>
      <c r="D47" s="33" t="s">
        <v>19</v>
      </c>
      <c r="E47" s="33" t="s">
        <v>19</v>
      </c>
      <c r="F47" s="33">
        <f>'[1]проектная произв'!D42-[1]р6!F43</f>
        <v>3.6217859999999997</v>
      </c>
    </row>
    <row r="48" spans="1:6" x14ac:dyDescent="0.2">
      <c r="A48" s="34" t="s">
        <v>77</v>
      </c>
      <c r="B48" s="34" t="s">
        <v>78</v>
      </c>
      <c r="C48" s="33" t="s">
        <v>133</v>
      </c>
      <c r="D48" s="33" t="s">
        <v>19</v>
      </c>
      <c r="E48" s="33" t="s">
        <v>19</v>
      </c>
      <c r="F48" s="33">
        <f>'[1]проектная произв'!D43-[1]р6!F47</f>
        <v>1.449616</v>
      </c>
    </row>
    <row r="49" spans="1:6" x14ac:dyDescent="0.2">
      <c r="A49" s="35" t="s">
        <v>79</v>
      </c>
      <c r="B49" s="35" t="s">
        <v>80</v>
      </c>
      <c r="C49" s="33" t="s">
        <v>133</v>
      </c>
      <c r="D49" s="33" t="s">
        <v>19</v>
      </c>
      <c r="E49" s="33" t="s">
        <v>19</v>
      </c>
      <c r="F49" s="33">
        <f>'[1]проектная произв'!D44-[1]р6!F44</f>
        <v>3.6063190000000001</v>
      </c>
    </row>
    <row r="50" spans="1:6" x14ac:dyDescent="0.2">
      <c r="A50" s="35" t="s">
        <v>81</v>
      </c>
      <c r="B50" s="35" t="s">
        <v>82</v>
      </c>
      <c r="C50" s="33" t="s">
        <v>133</v>
      </c>
      <c r="D50" s="36" t="s">
        <v>19</v>
      </c>
      <c r="E50" s="36" t="s">
        <v>19</v>
      </c>
      <c r="F50" s="33">
        <f>'[1]проектная произв'!D58-[1]р6!F45</f>
        <v>1.1148054187582561</v>
      </c>
    </row>
    <row r="51" spans="1:6" x14ac:dyDescent="0.2">
      <c r="A51" s="35" t="s">
        <v>83</v>
      </c>
      <c r="B51" s="35" t="s">
        <v>84</v>
      </c>
      <c r="C51" s="33" t="s">
        <v>133</v>
      </c>
      <c r="D51" s="36" t="s">
        <v>19</v>
      </c>
      <c r="E51" s="36" t="s">
        <v>19</v>
      </c>
      <c r="F51" s="36">
        <f>'[1]проектная произв'!D62-[1]р6!F46</f>
        <v>1.4276595744680853</v>
      </c>
    </row>
    <row r="52" spans="1:6" x14ac:dyDescent="0.2">
      <c r="A52" s="34" t="s">
        <v>85</v>
      </c>
      <c r="B52" s="34" t="s">
        <v>86</v>
      </c>
      <c r="C52" s="33" t="s">
        <v>133</v>
      </c>
      <c r="D52" s="36" t="s">
        <v>19</v>
      </c>
      <c r="E52" s="36" t="s">
        <v>19</v>
      </c>
      <c r="F52" s="36">
        <f>'[1]проектная произв'!D45-[1]р6!F48</f>
        <v>7.1851989999999999</v>
      </c>
    </row>
    <row r="53" spans="1:6" x14ac:dyDescent="0.2">
      <c r="A53" s="34" t="s">
        <v>72</v>
      </c>
      <c r="B53" s="34" t="s">
        <v>87</v>
      </c>
      <c r="C53" s="33" t="s">
        <v>133</v>
      </c>
      <c r="D53" s="36" t="s">
        <v>19</v>
      </c>
      <c r="E53" s="36" t="s">
        <v>19</v>
      </c>
      <c r="F53" s="33">
        <f>'[1]проектная произв'!D41-[1]р6!F54-[1]р6!F58</f>
        <v>35.603868333333338</v>
      </c>
    </row>
    <row r="54" spans="1:6" x14ac:dyDescent="0.2">
      <c r="A54" s="34" t="s">
        <v>88</v>
      </c>
      <c r="B54" s="34" t="s">
        <v>89</v>
      </c>
      <c r="C54" s="33" t="s">
        <v>133</v>
      </c>
      <c r="D54" s="36" t="s">
        <v>19</v>
      </c>
      <c r="E54" s="36" t="s">
        <v>19</v>
      </c>
      <c r="F54" s="33">
        <f>'[1]проектная произв'!D46-[1]р6!F54</f>
        <v>1.4441349999999999</v>
      </c>
    </row>
    <row r="55" spans="1:6" x14ac:dyDescent="0.2">
      <c r="A55" s="34" t="s">
        <v>90</v>
      </c>
      <c r="B55" s="34" t="s">
        <v>91</v>
      </c>
      <c r="C55" s="33" t="s">
        <v>133</v>
      </c>
      <c r="D55" s="36" t="s">
        <v>19</v>
      </c>
      <c r="E55" s="36" t="s">
        <v>19</v>
      </c>
      <c r="F55" s="33">
        <f>'[1]проектная произв'!D61-[1]р6!F57</f>
        <v>0.57711599999999996</v>
      </c>
    </row>
    <row r="56" spans="1:6" x14ac:dyDescent="0.2">
      <c r="A56" s="34" t="s">
        <v>92</v>
      </c>
      <c r="B56" s="34" t="s">
        <v>93</v>
      </c>
      <c r="C56" s="33" t="s">
        <v>133</v>
      </c>
      <c r="D56" s="33" t="s">
        <v>19</v>
      </c>
      <c r="E56" s="33" t="s">
        <v>19</v>
      </c>
      <c r="F56" s="33">
        <f>'[1]проектная произв'!D50-[1]р6!F58</f>
        <v>9.6953999999999994</v>
      </c>
    </row>
    <row r="57" spans="1:6" x14ac:dyDescent="0.2">
      <c r="A57" s="34" t="s">
        <v>94</v>
      </c>
      <c r="B57" s="34" t="s">
        <v>95</v>
      </c>
      <c r="C57" s="33" t="s">
        <v>133</v>
      </c>
      <c r="D57" s="33" t="s">
        <v>19</v>
      </c>
      <c r="E57" s="33" t="s">
        <v>19</v>
      </c>
      <c r="F57" s="33">
        <f>'[1]проектная произв'!D59-[1]р6!F53</f>
        <v>1.750645</v>
      </c>
    </row>
    <row r="58" spans="1:6" x14ac:dyDescent="0.2">
      <c r="A58" s="34" t="s">
        <v>96</v>
      </c>
      <c r="B58" s="34" t="s">
        <v>97</v>
      </c>
      <c r="C58" s="33" t="s">
        <v>133</v>
      </c>
      <c r="D58" s="33" t="s">
        <v>19</v>
      </c>
      <c r="E58" s="33" t="s">
        <v>19</v>
      </c>
      <c r="F58" s="33">
        <f>'[1]проектная произв'!D60-[1]р6!F55</f>
        <v>1.3853266666666668</v>
      </c>
    </row>
    <row r="59" spans="1:6" x14ac:dyDescent="0.2">
      <c r="A59" s="34" t="s">
        <v>98</v>
      </c>
      <c r="B59" s="34" t="s">
        <v>99</v>
      </c>
      <c r="C59" s="33" t="s">
        <v>133</v>
      </c>
      <c r="D59" s="33" t="s">
        <v>19</v>
      </c>
      <c r="E59" s="33" t="s">
        <v>19</v>
      </c>
      <c r="F59" s="33">
        <f>'[1]проектная произв'!D63-[1]р6!F56</f>
        <v>1.0581499999999999</v>
      </c>
    </row>
    <row r="60" spans="1:6" ht="12.75" customHeight="1" x14ac:dyDescent="0.2">
      <c r="A60" s="34" t="s">
        <v>100</v>
      </c>
      <c r="B60" s="34" t="s">
        <v>101</v>
      </c>
      <c r="C60" s="33" t="s">
        <v>133</v>
      </c>
      <c r="D60" s="33" t="s">
        <v>19</v>
      </c>
      <c r="E60" s="33" t="s">
        <v>19</v>
      </c>
      <c r="F60" s="33">
        <f>'[1]проектная произв'!D49-SUM([1]р6!F49:F52)</f>
        <v>23.089355999999999</v>
      </c>
    </row>
    <row r="61" spans="1:6" ht="12.75" customHeight="1" x14ac:dyDescent="0.2">
      <c r="A61" s="34" t="s">
        <v>102</v>
      </c>
      <c r="B61" s="34" t="s">
        <v>103</v>
      </c>
      <c r="C61" s="33" t="s">
        <v>133</v>
      </c>
      <c r="D61" s="33" t="s">
        <v>19</v>
      </c>
      <c r="E61" s="33" t="s">
        <v>19</v>
      </c>
      <c r="F61" s="33">
        <f>'[1]проектная произв'!D48-[1]р6!F52</f>
        <v>1.5848733333333334</v>
      </c>
    </row>
    <row r="62" spans="1:6" ht="12.75" customHeight="1" x14ac:dyDescent="0.2">
      <c r="A62" s="34" t="s">
        <v>104</v>
      </c>
      <c r="B62" s="31" t="s">
        <v>105</v>
      </c>
      <c r="C62" s="33" t="s">
        <v>133</v>
      </c>
      <c r="D62" s="33" t="s">
        <v>19</v>
      </c>
      <c r="E62" s="33" t="s">
        <v>19</v>
      </c>
      <c r="F62" s="33">
        <f>'[1]проектная произв'!D55-[1]р6!F49</f>
        <v>0.68220468824306468</v>
      </c>
    </row>
    <row r="63" spans="1:6" ht="12.75" customHeight="1" x14ac:dyDescent="0.2">
      <c r="A63" s="34" t="s">
        <v>106</v>
      </c>
      <c r="B63" s="31" t="s">
        <v>107</v>
      </c>
      <c r="C63" s="33" t="s">
        <v>133</v>
      </c>
      <c r="D63" s="33" t="s">
        <v>19</v>
      </c>
      <c r="E63" s="33" t="s">
        <v>19</v>
      </c>
      <c r="F63" s="33">
        <f>'[1]проектная произв'!D56-[1]р6!F50</f>
        <v>1.0873668348745043</v>
      </c>
    </row>
    <row r="64" spans="1:6" ht="12.75" customHeight="1" x14ac:dyDescent="0.2">
      <c r="A64" s="34" t="s">
        <v>108</v>
      </c>
      <c r="B64" s="31" t="s">
        <v>109</v>
      </c>
      <c r="C64" s="33" t="s">
        <v>133</v>
      </c>
      <c r="D64" s="33" t="s">
        <v>19</v>
      </c>
      <c r="E64" s="33" t="s">
        <v>19</v>
      </c>
      <c r="F64" s="33">
        <f>'[1]проектная произв'!D57-[1]р6!F51</f>
        <v>0.3743854940554821</v>
      </c>
    </row>
    <row r="65" spans="1:6" x14ac:dyDescent="0.2">
      <c r="A65" s="39" t="s">
        <v>134</v>
      </c>
      <c r="B65" s="37"/>
      <c r="C65" s="40"/>
      <c r="D65" s="40"/>
      <c r="E65" s="40"/>
      <c r="F65" s="40"/>
    </row>
    <row r="66" spans="1:6" x14ac:dyDescent="0.2">
      <c r="A66" s="41" t="s">
        <v>135</v>
      </c>
      <c r="B66" s="42" t="s">
        <v>136</v>
      </c>
      <c r="C66" s="33" t="s">
        <v>133</v>
      </c>
      <c r="D66" s="33" t="s">
        <v>19</v>
      </c>
      <c r="E66" s="33" t="s">
        <v>19</v>
      </c>
      <c r="F66" s="46">
        <v>0.42176700548395868</v>
      </c>
    </row>
    <row r="67" spans="1:6" x14ac:dyDescent="0.2">
      <c r="A67" s="41" t="s">
        <v>137</v>
      </c>
      <c r="B67" s="42" t="s">
        <v>138</v>
      </c>
      <c r="C67" s="33" t="s">
        <v>133</v>
      </c>
      <c r="D67" s="33" t="s">
        <v>19</v>
      </c>
      <c r="E67" s="33" t="s">
        <v>19</v>
      </c>
      <c r="F67" s="46">
        <v>1.7000351154895457</v>
      </c>
    </row>
    <row r="68" spans="1:6" x14ac:dyDescent="0.2">
      <c r="A68" s="41" t="s">
        <v>139</v>
      </c>
      <c r="B68" s="42" t="s">
        <v>140</v>
      </c>
      <c r="C68" s="33" t="s">
        <v>133</v>
      </c>
      <c r="D68" s="33" t="s">
        <v>19</v>
      </c>
      <c r="E68" s="33" t="s">
        <v>19</v>
      </c>
      <c r="F68" s="46">
        <v>119.66890816129761</v>
      </c>
    </row>
    <row r="69" spans="1:6" x14ac:dyDescent="0.2">
      <c r="A69" s="41" t="s">
        <v>139</v>
      </c>
      <c r="B69" s="42" t="s">
        <v>141</v>
      </c>
      <c r="C69" s="33" t="s">
        <v>133</v>
      </c>
      <c r="D69" s="33" t="s">
        <v>19</v>
      </c>
      <c r="E69" s="33" t="s">
        <v>19</v>
      </c>
      <c r="F69" s="46">
        <v>0.23633130507145658</v>
      </c>
    </row>
    <row r="70" spans="1:6" x14ac:dyDescent="0.2">
      <c r="A70" s="41" t="s">
        <v>139</v>
      </c>
      <c r="B70" s="42" t="s">
        <v>142</v>
      </c>
      <c r="C70" s="33" t="s">
        <v>133</v>
      </c>
      <c r="D70" s="33" t="s">
        <v>19</v>
      </c>
      <c r="E70" s="33" t="s">
        <v>19</v>
      </c>
      <c r="F70" s="46">
        <v>1.2396241770334215</v>
      </c>
    </row>
    <row r="71" spans="1:6" x14ac:dyDescent="0.2">
      <c r="A71" s="41" t="s">
        <v>139</v>
      </c>
      <c r="B71" s="42" t="s">
        <v>143</v>
      </c>
      <c r="C71" s="33" t="s">
        <v>133</v>
      </c>
      <c r="D71" s="33" t="s">
        <v>19</v>
      </c>
      <c r="E71" s="33" t="s">
        <v>19</v>
      </c>
      <c r="F71" s="46">
        <v>6.4539075624349636</v>
      </c>
    </row>
    <row r="72" spans="1:6" x14ac:dyDescent="0.2">
      <c r="A72" s="41" t="s">
        <v>139</v>
      </c>
      <c r="B72" s="42" t="s">
        <v>144</v>
      </c>
      <c r="C72" s="33" t="s">
        <v>133</v>
      </c>
      <c r="D72" s="33" t="s">
        <v>19</v>
      </c>
      <c r="E72" s="33" t="s">
        <v>19</v>
      </c>
      <c r="F72" s="46">
        <v>12.164153012572438</v>
      </c>
    </row>
    <row r="73" spans="1:6" x14ac:dyDescent="0.2">
      <c r="A73" s="41" t="s">
        <v>139</v>
      </c>
      <c r="B73" s="42" t="s">
        <v>145</v>
      </c>
      <c r="C73" s="33" t="s">
        <v>133</v>
      </c>
      <c r="D73" s="33" t="s">
        <v>19</v>
      </c>
      <c r="E73" s="33" t="s">
        <v>19</v>
      </c>
      <c r="F73" s="46">
        <v>1.2172536681637678</v>
      </c>
    </row>
    <row r="74" spans="1:6" x14ac:dyDescent="0.2">
      <c r="A74" s="41" t="s">
        <v>139</v>
      </c>
      <c r="B74" s="42" t="s">
        <v>146</v>
      </c>
      <c r="C74" s="33" t="s">
        <v>133</v>
      </c>
      <c r="D74" s="33" t="s">
        <v>19</v>
      </c>
      <c r="E74" s="33" t="s">
        <v>19</v>
      </c>
      <c r="F74" s="46">
        <v>0.58808469578516898</v>
      </c>
    </row>
    <row r="75" spans="1:6" x14ac:dyDescent="0.2">
      <c r="A75" s="41" t="s">
        <v>139</v>
      </c>
      <c r="B75" s="42" t="s">
        <v>147</v>
      </c>
      <c r="C75" s="33" t="s">
        <v>133</v>
      </c>
      <c r="D75" s="33" t="s">
        <v>19</v>
      </c>
      <c r="E75" s="33" t="s">
        <v>19</v>
      </c>
      <c r="F75" s="46">
        <v>1.2677825911476992</v>
      </c>
    </row>
    <row r="76" spans="1:6" x14ac:dyDescent="0.2">
      <c r="A76" s="41" t="s">
        <v>139</v>
      </c>
      <c r="B76" s="42" t="s">
        <v>148</v>
      </c>
      <c r="C76" s="33" t="s">
        <v>133</v>
      </c>
      <c r="D76" s="33" t="s">
        <v>19</v>
      </c>
      <c r="E76" s="33" t="s">
        <v>19</v>
      </c>
      <c r="F76" s="46">
        <v>3.0260870206594759</v>
      </c>
    </row>
    <row r="77" spans="1:6" x14ac:dyDescent="0.2">
      <c r="A77" s="41" t="s">
        <v>149</v>
      </c>
      <c r="B77" s="43" t="s">
        <v>150</v>
      </c>
      <c r="C77" s="33" t="s">
        <v>133</v>
      </c>
      <c r="D77" s="33" t="s">
        <v>19</v>
      </c>
      <c r="E77" s="33" t="s">
        <v>19</v>
      </c>
      <c r="F77" s="46">
        <v>1.1976008938944946</v>
      </c>
    </row>
    <row r="78" spans="1:6" x14ac:dyDescent="0.2">
      <c r="A78" s="41" t="s">
        <v>151</v>
      </c>
      <c r="B78" s="43" t="s">
        <v>152</v>
      </c>
      <c r="C78" s="33" t="s">
        <v>133</v>
      </c>
      <c r="D78" s="33" t="s">
        <v>19</v>
      </c>
      <c r="E78" s="33" t="s">
        <v>19</v>
      </c>
      <c r="F78" s="46">
        <v>0.12115831307099902</v>
      </c>
    </row>
    <row r="79" spans="1:6" x14ac:dyDescent="0.2">
      <c r="A79" s="41" t="s">
        <v>151</v>
      </c>
      <c r="B79" s="43" t="s">
        <v>153</v>
      </c>
      <c r="C79" s="33" t="s">
        <v>133</v>
      </c>
      <c r="D79" s="33" t="s">
        <v>19</v>
      </c>
      <c r="E79" s="33" t="s">
        <v>19</v>
      </c>
      <c r="F79" s="46">
        <v>0.68540866392877497</v>
      </c>
    </row>
    <row r="80" spans="1:6" x14ac:dyDescent="0.2">
      <c r="A80" s="41" t="s">
        <v>151</v>
      </c>
      <c r="B80" s="43" t="s">
        <v>154</v>
      </c>
      <c r="C80" s="33" t="s">
        <v>133</v>
      </c>
      <c r="D80" s="33" t="s">
        <v>19</v>
      </c>
      <c r="E80" s="33" t="s">
        <v>19</v>
      </c>
      <c r="F80" s="46">
        <v>0.58641914143288454</v>
      </c>
    </row>
    <row r="81" spans="1:9" x14ac:dyDescent="0.2">
      <c r="A81" s="41" t="s">
        <v>151</v>
      </c>
      <c r="B81" s="43" t="s">
        <v>155</v>
      </c>
      <c r="C81" s="33" t="s">
        <v>133</v>
      </c>
      <c r="D81" s="33" t="s">
        <v>19</v>
      </c>
      <c r="E81" s="33" t="s">
        <v>19</v>
      </c>
      <c r="F81" s="46">
        <v>0.24175945042442734</v>
      </c>
    </row>
    <row r="82" spans="1:9" x14ac:dyDescent="0.2">
      <c r="A82" s="63" t="s">
        <v>110</v>
      </c>
      <c r="B82" s="63"/>
      <c r="C82" s="63"/>
      <c r="D82" s="63"/>
      <c r="E82" s="63"/>
      <c r="F82" s="63"/>
      <c r="G82" s="64"/>
      <c r="H82" s="64"/>
      <c r="I82" s="64"/>
    </row>
  </sheetData>
  <mergeCells count="4">
    <mergeCell ref="A6:F6"/>
    <mergeCell ref="A7:F7"/>
    <mergeCell ref="A8:F8"/>
    <mergeCell ref="A82:I82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view="pageBreakPreview" topLeftCell="A37" zoomScale="86" zoomScaleNormal="100" zoomScaleSheetLayoutView="86" workbookViewId="0">
      <selection activeCell="B77" sqref="B77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2" style="3" customWidth="1"/>
    <col min="4" max="6" width="31.7109375" style="3" customWidth="1"/>
    <col min="7" max="7" width="9.140625" style="3" customWidth="1"/>
    <col min="8" max="16384" width="9.140625" style="3"/>
  </cols>
  <sheetData>
    <row r="1" spans="1:12" x14ac:dyDescent="0.2">
      <c r="A1" s="1"/>
      <c r="B1" s="1"/>
      <c r="C1" s="1"/>
      <c r="D1" s="1"/>
      <c r="E1" s="1"/>
      <c r="F1" s="2" t="s">
        <v>0</v>
      </c>
    </row>
    <row r="2" spans="1:12" ht="18" x14ac:dyDescent="0.25">
      <c r="A2" s="1"/>
      <c r="B2" s="1"/>
      <c r="C2" s="1"/>
      <c r="D2" s="1"/>
      <c r="E2" s="1"/>
      <c r="F2" s="2" t="s">
        <v>1</v>
      </c>
      <c r="G2" s="4"/>
    </row>
    <row r="3" spans="1:12" x14ac:dyDescent="0.2">
      <c r="A3" s="1"/>
      <c r="B3" s="1"/>
      <c r="C3" s="1"/>
      <c r="D3" s="1"/>
      <c r="E3" s="1"/>
      <c r="F3" s="2" t="s">
        <v>2</v>
      </c>
    </row>
    <row r="4" spans="1:12" ht="15.75" x14ac:dyDescent="0.25">
      <c r="A4" s="5"/>
      <c r="B4" s="5"/>
      <c r="C4" s="5"/>
      <c r="D4" s="5"/>
      <c r="E4" s="5"/>
      <c r="F4" s="2"/>
    </row>
    <row r="5" spans="1:12" ht="15.75" x14ac:dyDescent="0.25">
      <c r="A5" s="5"/>
      <c r="B5" s="5"/>
      <c r="C5" s="5"/>
      <c r="D5" s="5"/>
      <c r="E5" s="5"/>
      <c r="F5" s="6" t="s">
        <v>3</v>
      </c>
    </row>
    <row r="6" spans="1:12" s="7" customFormat="1" ht="15.75" customHeight="1" x14ac:dyDescent="0.25">
      <c r="A6" s="60" t="s">
        <v>4</v>
      </c>
      <c r="B6" s="60"/>
      <c r="C6" s="60"/>
      <c r="D6" s="60"/>
      <c r="E6" s="60"/>
      <c r="F6" s="60"/>
    </row>
    <row r="7" spans="1:12" s="7" customFormat="1" ht="15.75" customHeight="1" x14ac:dyDescent="0.25">
      <c r="A7" s="61" t="s">
        <v>133</v>
      </c>
      <c r="B7" s="61"/>
      <c r="C7" s="61"/>
      <c r="D7" s="61"/>
      <c r="E7" s="61"/>
      <c r="F7" s="61"/>
      <c r="G7" s="48"/>
      <c r="H7" s="48"/>
      <c r="I7" s="48"/>
      <c r="J7" s="48"/>
      <c r="K7" s="48"/>
      <c r="L7" s="47"/>
    </row>
    <row r="8" spans="1:12" s="8" customFormat="1" ht="11.1" customHeight="1" x14ac:dyDescent="0.2">
      <c r="A8" s="62" t="s">
        <v>5</v>
      </c>
      <c r="B8" s="62"/>
      <c r="C8" s="62"/>
      <c r="D8" s="62"/>
      <c r="E8" s="62"/>
      <c r="F8" s="62"/>
      <c r="G8" s="16"/>
      <c r="H8" s="16"/>
      <c r="I8" s="16"/>
      <c r="J8" s="16"/>
      <c r="K8" s="16"/>
      <c r="L8" s="52"/>
    </row>
    <row r="9" spans="1:12" s="9" customFormat="1" ht="15.75" customHeight="1" x14ac:dyDescent="0.25">
      <c r="B9" s="10" t="s">
        <v>157</v>
      </c>
      <c r="C9" s="11" t="s">
        <v>121</v>
      </c>
      <c r="D9" s="12" t="s">
        <v>8</v>
      </c>
      <c r="F9" s="12"/>
      <c r="G9" s="53"/>
      <c r="H9" s="13"/>
      <c r="I9" s="13"/>
      <c r="J9" s="14"/>
      <c r="K9" s="12"/>
      <c r="L9" s="53"/>
    </row>
    <row r="10" spans="1:12" s="18" customFormat="1" ht="11.1" customHeight="1" x14ac:dyDescent="0.25">
      <c r="A10" s="15"/>
      <c r="B10" s="16"/>
      <c r="C10" s="17" t="s">
        <v>9</v>
      </c>
      <c r="D10" s="7"/>
      <c r="F10" s="19"/>
      <c r="G10" s="19"/>
      <c r="H10" s="16"/>
      <c r="I10" s="16"/>
      <c r="J10" s="20"/>
      <c r="K10" s="19"/>
      <c r="L10" s="54"/>
    </row>
    <row r="11" spans="1:12" s="23" customFormat="1" ht="15.75" customHeight="1" x14ac:dyDescent="0.25">
      <c r="A11" s="21"/>
      <c r="B11" s="16"/>
      <c r="C11" s="22" t="s">
        <v>122</v>
      </c>
      <c r="D11" s="7"/>
      <c r="F11" s="24"/>
      <c r="G11" s="54"/>
      <c r="H11" s="54"/>
      <c r="I11" s="54"/>
      <c r="J11" s="20"/>
      <c r="K11" s="55"/>
      <c r="L11" s="56"/>
    </row>
    <row r="12" spans="1:12" s="18" customFormat="1" ht="11.1" customHeight="1" x14ac:dyDescent="0.2">
      <c r="A12" s="17"/>
      <c r="B12" s="19"/>
      <c r="C12" s="27" t="s">
        <v>11</v>
      </c>
      <c r="D12" s="8"/>
      <c r="F12" s="19"/>
      <c r="G12" s="54"/>
      <c r="H12" s="54"/>
      <c r="I12" s="54"/>
      <c r="J12" s="20"/>
      <c r="K12" s="55"/>
      <c r="L12" s="54"/>
    </row>
    <row r="13" spans="1:12" ht="15.75" x14ac:dyDescent="0.25">
      <c r="A13" s="5"/>
      <c r="B13" s="5"/>
      <c r="C13" s="5"/>
      <c r="D13" s="5"/>
      <c r="E13" s="5"/>
      <c r="F13" s="5"/>
      <c r="G13" s="38"/>
      <c r="H13" s="38"/>
      <c r="I13" s="38"/>
      <c r="J13" s="38"/>
      <c r="K13" s="38"/>
      <c r="L13" s="38"/>
    </row>
    <row r="14" spans="1:12" s="29" customFormat="1" ht="38.25" x14ac:dyDescent="0.2">
      <c r="A14" s="28" t="s">
        <v>12</v>
      </c>
      <c r="B14" s="28" t="s">
        <v>13</v>
      </c>
      <c r="C14" s="28" t="s">
        <v>14</v>
      </c>
      <c r="D14" s="28" t="s">
        <v>15</v>
      </c>
      <c r="E14" s="28" t="s">
        <v>16</v>
      </c>
      <c r="F14" s="50" t="s">
        <v>17</v>
      </c>
      <c r="G14" s="57"/>
      <c r="H14" s="57"/>
      <c r="I14" s="57"/>
      <c r="J14" s="57"/>
      <c r="K14" s="57"/>
      <c r="L14" s="57"/>
    </row>
    <row r="15" spans="1:12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51">
        <v>6</v>
      </c>
      <c r="G15" s="38"/>
      <c r="H15" s="38"/>
      <c r="I15" s="38"/>
      <c r="J15" s="38"/>
      <c r="K15" s="38"/>
      <c r="L15" s="38"/>
    </row>
    <row r="16" spans="1:12" x14ac:dyDescent="0.2">
      <c r="A16" s="44" t="s">
        <v>156</v>
      </c>
      <c r="B16" s="30"/>
      <c r="C16" s="30"/>
      <c r="D16" s="30"/>
      <c r="E16" s="30"/>
      <c r="F16" s="51"/>
      <c r="G16" s="38"/>
      <c r="H16" s="38"/>
      <c r="I16" s="38"/>
      <c r="J16" s="38"/>
      <c r="K16" s="38"/>
      <c r="L16" s="38"/>
    </row>
    <row r="17" spans="1:12" x14ac:dyDescent="0.2">
      <c r="A17" s="31" t="s">
        <v>18</v>
      </c>
      <c r="B17" s="32"/>
      <c r="C17" s="33" t="s">
        <v>133</v>
      </c>
      <c r="D17" s="33" t="s">
        <v>19</v>
      </c>
      <c r="E17" s="33" t="s">
        <v>19</v>
      </c>
      <c r="F17" s="45">
        <f>(920+710+1200+960+510+1200)/12-[1]р7!F70</f>
        <v>392.7259391179573</v>
      </c>
      <c r="G17" s="49"/>
      <c r="H17" s="38"/>
      <c r="I17" s="38"/>
      <c r="J17" s="38"/>
      <c r="K17" s="38"/>
      <c r="L17" s="38"/>
    </row>
    <row r="18" spans="1:12" x14ac:dyDescent="0.2">
      <c r="A18" s="34" t="s">
        <v>20</v>
      </c>
      <c r="B18" s="34" t="s">
        <v>21</v>
      </c>
      <c r="C18" s="33" t="s">
        <v>133</v>
      </c>
      <c r="D18" s="33" t="s">
        <v>19</v>
      </c>
      <c r="E18" s="33" t="s">
        <v>19</v>
      </c>
      <c r="F18" s="33">
        <f>'[1]проектная произв'!D4-[1]р7!F21</f>
        <v>0.89617400000000003</v>
      </c>
    </row>
    <row r="19" spans="1:12" x14ac:dyDescent="0.2">
      <c r="A19" s="34" t="s">
        <v>20</v>
      </c>
      <c r="B19" s="34" t="s">
        <v>22</v>
      </c>
      <c r="C19" s="33" t="s">
        <v>133</v>
      </c>
      <c r="D19" s="33" t="s">
        <v>19</v>
      </c>
      <c r="E19" s="33" t="s">
        <v>19</v>
      </c>
      <c r="F19" s="33">
        <f>'[1]проектная произв'!D5-[1]р7!F22</f>
        <v>0.14010566666666666</v>
      </c>
    </row>
    <row r="20" spans="1:12" x14ac:dyDescent="0.2">
      <c r="A20" s="34" t="s">
        <v>20</v>
      </c>
      <c r="B20" s="34" t="s">
        <v>23</v>
      </c>
      <c r="C20" s="33" t="s">
        <v>133</v>
      </c>
      <c r="D20" s="33" t="s">
        <v>19</v>
      </c>
      <c r="E20" s="33" t="s">
        <v>19</v>
      </c>
      <c r="F20" s="33">
        <f>'[1]проектная произв'!D6-[1]р7!F23</f>
        <v>0.28560166666666664</v>
      </c>
    </row>
    <row r="21" spans="1:12" x14ac:dyDescent="0.2">
      <c r="A21" s="34" t="s">
        <v>24</v>
      </c>
      <c r="B21" s="34" t="s">
        <v>25</v>
      </c>
      <c r="C21" s="33" t="s">
        <v>133</v>
      </c>
      <c r="D21" s="33" t="s">
        <v>19</v>
      </c>
      <c r="E21" s="33" t="s">
        <v>19</v>
      </c>
      <c r="F21" s="33">
        <f>'[1]проектная произв'!D8+'[1]проектная произв'!D68-[1]р7!F24</f>
        <v>5.0153430000000006</v>
      </c>
    </row>
    <row r="22" spans="1:12" x14ac:dyDescent="0.2">
      <c r="A22" s="34" t="s">
        <v>26</v>
      </c>
      <c r="B22" s="34" t="s">
        <v>27</v>
      </c>
      <c r="C22" s="33" t="s">
        <v>133</v>
      </c>
      <c r="D22" s="33" t="s">
        <v>19</v>
      </c>
      <c r="E22" s="33" t="s">
        <v>19</v>
      </c>
      <c r="F22" s="33">
        <f>'[1]проектная произв'!D12-[1]р7!F26</f>
        <v>1.2893666666666665</v>
      </c>
    </row>
    <row r="23" spans="1:12" x14ac:dyDescent="0.2">
      <c r="A23" s="34" t="s">
        <v>28</v>
      </c>
      <c r="B23" s="34" t="s">
        <v>29</v>
      </c>
      <c r="C23" s="33" t="s">
        <v>133</v>
      </c>
      <c r="D23" s="33" t="s">
        <v>19</v>
      </c>
      <c r="E23" s="33" t="s">
        <v>19</v>
      </c>
      <c r="F23" s="33">
        <f>'[1]проектная произв'!D14-[1]р7!F31</f>
        <v>4.1625896666666673</v>
      </c>
    </row>
    <row r="24" spans="1:12" x14ac:dyDescent="0.2">
      <c r="A24" s="34" t="s">
        <v>30</v>
      </c>
      <c r="B24" s="34" t="s">
        <v>31</v>
      </c>
      <c r="C24" s="33" t="s">
        <v>133</v>
      </c>
      <c r="D24" s="33" t="s">
        <v>19</v>
      </c>
      <c r="E24" s="33" t="s">
        <v>19</v>
      </c>
      <c r="F24" s="33">
        <f>'[1]проектная произв'!D16+'[1]проектная произв'!D64-[1]р7!F33</f>
        <v>47.915281333333333</v>
      </c>
    </row>
    <row r="25" spans="1:12" x14ac:dyDescent="0.2">
      <c r="A25" s="34" t="s">
        <v>32</v>
      </c>
      <c r="B25" s="34" t="s">
        <v>33</v>
      </c>
      <c r="C25" s="33" t="s">
        <v>133</v>
      </c>
      <c r="D25" s="33" t="s">
        <v>19</v>
      </c>
      <c r="E25" s="33" t="s">
        <v>19</v>
      </c>
      <c r="F25" s="33">
        <f>'[1]проектная произв'!D17-[1]р7!F32</f>
        <v>0.16546666666666665</v>
      </c>
    </row>
    <row r="26" spans="1:12" x14ac:dyDescent="0.2">
      <c r="A26" s="34" t="s">
        <v>34</v>
      </c>
      <c r="B26" s="34" t="s">
        <v>35</v>
      </c>
      <c r="C26" s="33" t="s">
        <v>133</v>
      </c>
      <c r="D26" s="33" t="s">
        <v>19</v>
      </c>
      <c r="E26" s="33" t="s">
        <v>19</v>
      </c>
      <c r="F26" s="33">
        <f>'[1]проектная произв'!D18-[1]р7!F34-[1]р7!F35</f>
        <v>2.0091303333333332</v>
      </c>
    </row>
    <row r="27" spans="1:12" x14ac:dyDescent="0.2">
      <c r="A27" s="34" t="s">
        <v>36</v>
      </c>
      <c r="B27" s="34" t="s">
        <v>37</v>
      </c>
      <c r="C27" s="33" t="s">
        <v>133</v>
      </c>
      <c r="D27" s="33" t="s">
        <v>19</v>
      </c>
      <c r="E27" s="33" t="s">
        <v>19</v>
      </c>
      <c r="F27" s="33">
        <f>'[1]проектная произв'!D19-[1]р7!F34</f>
        <v>1.6532766666666667</v>
      </c>
    </row>
    <row r="28" spans="1:12" x14ac:dyDescent="0.2">
      <c r="A28" s="34" t="s">
        <v>38</v>
      </c>
      <c r="B28" s="34" t="s">
        <v>39</v>
      </c>
      <c r="C28" s="33" t="s">
        <v>133</v>
      </c>
      <c r="D28" s="33" t="s">
        <v>19</v>
      </c>
      <c r="E28" s="33" t="s">
        <v>19</v>
      </c>
      <c r="F28" s="33">
        <f>'[1]проектная произв'!D20-[1]р7!F35</f>
        <v>0.40585366666666667</v>
      </c>
    </row>
    <row r="29" spans="1:12" x14ac:dyDescent="0.2">
      <c r="A29" s="34" t="s">
        <v>40</v>
      </c>
      <c r="B29" s="34" t="s">
        <v>41</v>
      </c>
      <c r="C29" s="33" t="s">
        <v>133</v>
      </c>
      <c r="D29" s="33" t="s">
        <v>19</v>
      </c>
      <c r="E29" s="33" t="s">
        <v>19</v>
      </c>
      <c r="F29" s="33">
        <f>'[1]проектная произв'!D21-[1]р7!F36</f>
        <v>8.1647216666666669</v>
      </c>
    </row>
    <row r="30" spans="1:12" x14ac:dyDescent="0.2">
      <c r="A30" s="34" t="s">
        <v>42</v>
      </c>
      <c r="B30" s="34" t="s">
        <v>43</v>
      </c>
      <c r="C30" s="33" t="s">
        <v>133</v>
      </c>
      <c r="D30" s="33" t="s">
        <v>19</v>
      </c>
      <c r="E30" s="33" t="s">
        <v>19</v>
      </c>
      <c r="F30" s="33">
        <f>'[1]проектная произв'!D23-[1]р7!F41</f>
        <v>0.49104799999999998</v>
      </c>
    </row>
    <row r="31" spans="1:12" x14ac:dyDescent="0.2">
      <c r="A31" s="34" t="s">
        <v>44</v>
      </c>
      <c r="B31" s="34" t="s">
        <v>45</v>
      </c>
      <c r="C31" s="33" t="s">
        <v>133</v>
      </c>
      <c r="D31" s="33" t="s">
        <v>19</v>
      </c>
      <c r="E31" s="33" t="s">
        <v>19</v>
      </c>
      <c r="F31" s="33">
        <f>'[1]проектная произв'!D26-[1]р7!F39</f>
        <v>17.267316666666666</v>
      </c>
    </row>
    <row r="32" spans="1:12" x14ac:dyDescent="0.2">
      <c r="A32" s="34" t="s">
        <v>46</v>
      </c>
      <c r="B32" s="34" t="s">
        <v>47</v>
      </c>
      <c r="C32" s="33" t="s">
        <v>133</v>
      </c>
      <c r="D32" s="33" t="s">
        <v>19</v>
      </c>
      <c r="E32" s="33" t="s">
        <v>19</v>
      </c>
      <c r="F32" s="33">
        <f>'[1]проектная произв'!D27-[1]р7!F38</f>
        <v>0.77627933333333332</v>
      </c>
    </row>
    <row r="33" spans="1:6" x14ac:dyDescent="0.2">
      <c r="A33" s="34" t="s">
        <v>48</v>
      </c>
      <c r="B33" s="34" t="s">
        <v>49</v>
      </c>
      <c r="C33" s="33" t="s">
        <v>133</v>
      </c>
      <c r="D33" s="33" t="s">
        <v>19</v>
      </c>
      <c r="E33" s="33" t="s">
        <v>19</v>
      </c>
      <c r="F33" s="33">
        <f>'[1]проектная произв'!D29-[1]р7!F40</f>
        <v>14.776302666666666</v>
      </c>
    </row>
    <row r="34" spans="1:6" x14ac:dyDescent="0.2">
      <c r="A34" s="34" t="s">
        <v>50</v>
      </c>
      <c r="B34" s="34" t="s">
        <v>51</v>
      </c>
      <c r="C34" s="33" t="s">
        <v>133</v>
      </c>
      <c r="D34" s="33" t="s">
        <v>19</v>
      </c>
      <c r="E34" s="33" t="s">
        <v>19</v>
      </c>
      <c r="F34" s="33">
        <f>'[1]проектная произв'!D30-[1]р7!F40</f>
        <v>0.65130266666666659</v>
      </c>
    </row>
    <row r="35" spans="1:6" x14ac:dyDescent="0.2">
      <c r="A35" s="34" t="s">
        <v>50</v>
      </c>
      <c r="B35" s="34" t="s">
        <v>52</v>
      </c>
      <c r="C35" s="33" t="s">
        <v>133</v>
      </c>
      <c r="D35" s="33" t="s">
        <v>19</v>
      </c>
      <c r="E35" s="33" t="s">
        <v>19</v>
      </c>
      <c r="F35" s="33">
        <f>'[1]проектная произв'!D31-[1]р7!F37</f>
        <v>13.680564</v>
      </c>
    </row>
    <row r="36" spans="1:6" x14ac:dyDescent="0.2">
      <c r="A36" s="34" t="s">
        <v>53</v>
      </c>
      <c r="B36" s="34" t="s">
        <v>54</v>
      </c>
      <c r="C36" s="33" t="s">
        <v>133</v>
      </c>
      <c r="D36" s="33" t="s">
        <v>19</v>
      </c>
      <c r="E36" s="33" t="s">
        <v>19</v>
      </c>
      <c r="F36" s="33">
        <f>'[1]проектная произв'!D32-[1]р7!F37</f>
        <v>0.65973066666666658</v>
      </c>
    </row>
    <row r="37" spans="1:6" x14ac:dyDescent="0.2">
      <c r="A37" s="34" t="s">
        <v>55</v>
      </c>
      <c r="B37" s="34" t="s">
        <v>56</v>
      </c>
      <c r="C37" s="33" t="s">
        <v>133</v>
      </c>
      <c r="D37" s="33" t="s">
        <v>19</v>
      </c>
      <c r="E37" s="33" t="s">
        <v>19</v>
      </c>
      <c r="F37" s="33">
        <f>'[1]проектная произв'!D33-[1]р7!F27-[1]р7!F28-[1]р7!F29-[1]р7!F30</f>
        <v>9.6331648333333337</v>
      </c>
    </row>
    <row r="38" spans="1:6" x14ac:dyDescent="0.2">
      <c r="A38" s="34" t="s">
        <v>57</v>
      </c>
      <c r="B38" s="34" t="s">
        <v>58</v>
      </c>
      <c r="C38" s="33" t="s">
        <v>133</v>
      </c>
      <c r="D38" s="33" t="s">
        <v>19</v>
      </c>
      <c r="E38" s="33" t="s">
        <v>19</v>
      </c>
      <c r="F38" s="33">
        <f>'[1]проектная произв'!D34-[1]р7!F27</f>
        <v>0.6273470000000001</v>
      </c>
    </row>
    <row r="39" spans="1:6" x14ac:dyDescent="0.2">
      <c r="A39" s="34" t="s">
        <v>59</v>
      </c>
      <c r="B39" s="34" t="s">
        <v>60</v>
      </c>
      <c r="C39" s="33" t="s">
        <v>133</v>
      </c>
      <c r="D39" s="33" t="s">
        <v>19</v>
      </c>
      <c r="E39" s="33" t="s">
        <v>19</v>
      </c>
      <c r="F39" s="33">
        <f>'[1]проектная произв'!D35-[1]р7!F28</f>
        <v>0.57608899999999996</v>
      </c>
    </row>
    <row r="40" spans="1:6" x14ac:dyDescent="0.2">
      <c r="A40" s="34" t="s">
        <v>61</v>
      </c>
      <c r="B40" s="31" t="s">
        <v>62</v>
      </c>
      <c r="C40" s="33" t="s">
        <v>133</v>
      </c>
      <c r="D40" s="33" t="s">
        <v>19</v>
      </c>
      <c r="E40" s="33" t="s">
        <v>19</v>
      </c>
      <c r="F40" s="33">
        <f>'[1]проектная произв'!D54-[1]р7!F29</f>
        <v>0.63553000000000004</v>
      </c>
    </row>
    <row r="41" spans="1:6" x14ac:dyDescent="0.2">
      <c r="A41" s="34" t="s">
        <v>63</v>
      </c>
      <c r="B41" s="31" t="s">
        <v>64</v>
      </c>
      <c r="C41" s="33" t="s">
        <v>133</v>
      </c>
      <c r="D41" s="33"/>
      <c r="E41" s="33"/>
      <c r="F41" s="33">
        <f>'[1]проектная произв'!D66-[1]р7!F30</f>
        <v>3.941043445945946</v>
      </c>
    </row>
    <row r="42" spans="1:6" x14ac:dyDescent="0.2">
      <c r="A42" s="34" t="s">
        <v>65</v>
      </c>
      <c r="B42" s="34" t="s">
        <v>66</v>
      </c>
      <c r="C42" s="33" t="s">
        <v>133</v>
      </c>
      <c r="D42" s="33" t="s">
        <v>19</v>
      </c>
      <c r="E42" s="33" t="s">
        <v>19</v>
      </c>
      <c r="F42" s="33">
        <f>'[1]проектная произв'!D36-0</f>
        <v>46.666666666666664</v>
      </c>
    </row>
    <row r="43" spans="1:6" x14ac:dyDescent="0.2">
      <c r="A43" s="34" t="s">
        <v>67</v>
      </c>
      <c r="B43" s="34" t="s">
        <v>68</v>
      </c>
      <c r="C43" s="33" t="s">
        <v>133</v>
      </c>
      <c r="D43" s="33" t="s">
        <v>19</v>
      </c>
      <c r="E43" s="33" t="s">
        <v>19</v>
      </c>
      <c r="F43" s="33">
        <f>'[1]проектная произв'!D37-[1]р7!F42</f>
        <v>43.914144999999998</v>
      </c>
    </row>
    <row r="44" spans="1:6" x14ac:dyDescent="0.2">
      <c r="A44" s="34" t="s">
        <v>69</v>
      </c>
      <c r="B44" s="34" t="s">
        <v>70</v>
      </c>
      <c r="C44" s="33" t="s">
        <v>133</v>
      </c>
      <c r="D44" s="33" t="s">
        <v>19</v>
      </c>
      <c r="E44" s="33" t="s">
        <v>19</v>
      </c>
      <c r="F44" s="33">
        <f>'[1]проектная произв'!D38-[1]р7!F42</f>
        <v>7.2141450000000003</v>
      </c>
    </row>
    <row r="45" spans="1:6" x14ac:dyDescent="0.2">
      <c r="A45" s="34" t="s">
        <v>71</v>
      </c>
      <c r="B45" s="34" t="s">
        <v>72</v>
      </c>
      <c r="C45" s="33" t="s">
        <v>133</v>
      </c>
      <c r="D45" s="33" t="s">
        <v>19</v>
      </c>
      <c r="E45" s="33" t="s">
        <v>19</v>
      </c>
      <c r="F45" s="33">
        <f>'[1]проектная произв'!D39-SUM([1]р7!F43:F58)</f>
        <v>43.641081999999997</v>
      </c>
    </row>
    <row r="46" spans="1:6" x14ac:dyDescent="0.2">
      <c r="A46" s="34" t="s">
        <v>73</v>
      </c>
      <c r="B46" s="34" t="s">
        <v>74</v>
      </c>
      <c r="C46" s="33" t="s">
        <v>133</v>
      </c>
      <c r="D46" s="33" t="s">
        <v>19</v>
      </c>
      <c r="E46" s="33" t="s">
        <v>19</v>
      </c>
      <c r="F46" s="33">
        <f>'[1]проектная произв'!D45-[1]р7!F48</f>
        <v>7.2225649999999995</v>
      </c>
    </row>
    <row r="47" spans="1:6" x14ac:dyDescent="0.2">
      <c r="A47" s="34" t="s">
        <v>75</v>
      </c>
      <c r="B47" s="34" t="s">
        <v>76</v>
      </c>
      <c r="C47" s="33" t="s">
        <v>133</v>
      </c>
      <c r="D47" s="33" t="s">
        <v>19</v>
      </c>
      <c r="E47" s="33" t="s">
        <v>19</v>
      </c>
      <c r="F47" s="33">
        <f>'[1]проектная произв'!D42-[1]р7!F43</f>
        <v>3.628336</v>
      </c>
    </row>
    <row r="48" spans="1:6" x14ac:dyDescent="0.2">
      <c r="A48" s="34" t="s">
        <v>77</v>
      </c>
      <c r="B48" s="34" t="s">
        <v>78</v>
      </c>
      <c r="C48" s="33" t="s">
        <v>133</v>
      </c>
      <c r="D48" s="33" t="s">
        <v>19</v>
      </c>
      <c r="E48" s="33" t="s">
        <v>19</v>
      </c>
      <c r="F48" s="33">
        <f>'[1]проектная произв'!D43-[1]р7!F47</f>
        <v>1.4504360000000001</v>
      </c>
    </row>
    <row r="49" spans="1:6" x14ac:dyDescent="0.2">
      <c r="A49" s="35" t="s">
        <v>79</v>
      </c>
      <c r="B49" s="35" t="s">
        <v>80</v>
      </c>
      <c r="C49" s="33" t="s">
        <v>133</v>
      </c>
      <c r="D49" s="33" t="s">
        <v>19</v>
      </c>
      <c r="E49" s="33" t="s">
        <v>19</v>
      </c>
      <c r="F49" s="33">
        <f>'[1]проектная произв'!D44-[1]р7!F44</f>
        <v>3.6118920000000001</v>
      </c>
    </row>
    <row r="50" spans="1:6" x14ac:dyDescent="0.2">
      <c r="A50" s="35" t="s">
        <v>81</v>
      </c>
      <c r="B50" s="35" t="s">
        <v>82</v>
      </c>
      <c r="C50" s="33" t="s">
        <v>133</v>
      </c>
      <c r="D50" s="36" t="s">
        <v>19</v>
      </c>
      <c r="E50" s="36" t="s">
        <v>19</v>
      </c>
      <c r="F50" s="33">
        <f>'[1]проектная произв'!D58-[1]р7!F45</f>
        <v>1.1270024187582561</v>
      </c>
    </row>
    <row r="51" spans="1:6" x14ac:dyDescent="0.2">
      <c r="A51" s="35" t="s">
        <v>83</v>
      </c>
      <c r="B51" s="35" t="s">
        <v>84</v>
      </c>
      <c r="C51" s="33" t="s">
        <v>133</v>
      </c>
      <c r="D51" s="36" t="s">
        <v>19</v>
      </c>
      <c r="E51" s="36" t="s">
        <v>19</v>
      </c>
      <c r="F51" s="36">
        <f>'[1]проектная произв'!D62-[1]р7!F46</f>
        <v>1.4281395744680854</v>
      </c>
    </row>
    <row r="52" spans="1:6" x14ac:dyDescent="0.2">
      <c r="A52" s="34" t="s">
        <v>85</v>
      </c>
      <c r="B52" s="34" t="s">
        <v>86</v>
      </c>
      <c r="C52" s="33" t="s">
        <v>133</v>
      </c>
      <c r="D52" s="36" t="s">
        <v>19</v>
      </c>
      <c r="E52" s="36" t="s">
        <v>19</v>
      </c>
      <c r="F52" s="36">
        <f>'[1]проектная произв'!D45-[1]р7!F48</f>
        <v>7.2225649999999995</v>
      </c>
    </row>
    <row r="53" spans="1:6" x14ac:dyDescent="0.2">
      <c r="A53" s="34" t="s">
        <v>72</v>
      </c>
      <c r="B53" s="34" t="s">
        <v>87</v>
      </c>
      <c r="C53" s="33" t="s">
        <v>133</v>
      </c>
      <c r="D53" s="36" t="s">
        <v>19</v>
      </c>
      <c r="E53" s="36" t="s">
        <v>19</v>
      </c>
      <c r="F53" s="33">
        <f>'[1]проектная произв'!D41-[1]р7!F54-[1]р7!F58</f>
        <v>35.59490233333333</v>
      </c>
    </row>
    <row r="54" spans="1:6" x14ac:dyDescent="0.2">
      <c r="A54" s="34" t="s">
        <v>88</v>
      </c>
      <c r="B54" s="34" t="s">
        <v>89</v>
      </c>
      <c r="C54" s="33" t="s">
        <v>133</v>
      </c>
      <c r="D54" s="36" t="s">
        <v>19</v>
      </c>
      <c r="E54" s="36" t="s">
        <v>19</v>
      </c>
      <c r="F54" s="33">
        <f>'[1]проектная произв'!D46-[1]р7!F54</f>
        <v>1.4475689999999999</v>
      </c>
    </row>
    <row r="55" spans="1:6" x14ac:dyDescent="0.2">
      <c r="A55" s="34" t="s">
        <v>90</v>
      </c>
      <c r="B55" s="34" t="s">
        <v>91</v>
      </c>
      <c r="C55" s="33" t="s">
        <v>133</v>
      </c>
      <c r="D55" s="36" t="s">
        <v>19</v>
      </c>
      <c r="E55" s="36" t="s">
        <v>19</v>
      </c>
      <c r="F55" s="33">
        <f>'[1]проектная произв'!D61-[1]р7!F57</f>
        <v>0.58157499999999995</v>
      </c>
    </row>
    <row r="56" spans="1:6" x14ac:dyDescent="0.2">
      <c r="A56" s="34" t="s">
        <v>92</v>
      </c>
      <c r="B56" s="34" t="s">
        <v>93</v>
      </c>
      <c r="C56" s="33" t="s">
        <v>133</v>
      </c>
      <c r="D56" s="33" t="s">
        <v>19</v>
      </c>
      <c r="E56" s="33" t="s">
        <v>19</v>
      </c>
      <c r="F56" s="33">
        <f>'[1]проектная произв'!D50-[1]р7!F58</f>
        <v>9.6829999999999998</v>
      </c>
    </row>
    <row r="57" spans="1:6" x14ac:dyDescent="0.2">
      <c r="A57" s="34" t="s">
        <v>94</v>
      </c>
      <c r="B57" s="34" t="s">
        <v>95</v>
      </c>
      <c r="C57" s="33" t="s">
        <v>133</v>
      </c>
      <c r="D57" s="33" t="s">
        <v>19</v>
      </c>
      <c r="E57" s="33" t="s">
        <v>19</v>
      </c>
      <c r="F57" s="33">
        <f>'[1]проектная произв'!D59-[1]р7!F53</f>
        <v>1.7513380000000001</v>
      </c>
    </row>
    <row r="58" spans="1:6" x14ac:dyDescent="0.2">
      <c r="A58" s="34" t="s">
        <v>96</v>
      </c>
      <c r="B58" s="34" t="s">
        <v>97</v>
      </c>
      <c r="C58" s="33" t="s">
        <v>133</v>
      </c>
      <c r="D58" s="33" t="s">
        <v>19</v>
      </c>
      <c r="E58" s="33" t="s">
        <v>19</v>
      </c>
      <c r="F58" s="33">
        <f>'[1]проектная произв'!D60-[1]р7!F55</f>
        <v>1.3863896666666666</v>
      </c>
    </row>
    <row r="59" spans="1:6" x14ac:dyDescent="0.2">
      <c r="A59" s="34" t="s">
        <v>98</v>
      </c>
      <c r="B59" s="34" t="s">
        <v>99</v>
      </c>
      <c r="C59" s="33" t="s">
        <v>133</v>
      </c>
      <c r="D59" s="33" t="s">
        <v>19</v>
      </c>
      <c r="E59" s="33" t="s">
        <v>19</v>
      </c>
      <c r="F59" s="33">
        <f>'[1]проектная произв'!D63-[1]р7!F56</f>
        <v>1.058038</v>
      </c>
    </row>
    <row r="60" spans="1:6" ht="12.75" customHeight="1" x14ac:dyDescent="0.2">
      <c r="A60" s="34" t="s">
        <v>100</v>
      </c>
      <c r="B60" s="34" t="s">
        <v>101</v>
      </c>
      <c r="C60" s="33" t="s">
        <v>133</v>
      </c>
      <c r="D60" s="33" t="s">
        <v>19</v>
      </c>
      <c r="E60" s="33" t="s">
        <v>19</v>
      </c>
      <c r="F60" s="33">
        <f>'[1]проектная произв'!D49-SUM([1]р7!F49:F52)</f>
        <v>23.103047</v>
      </c>
    </row>
    <row r="61" spans="1:6" ht="12.75" customHeight="1" x14ac:dyDescent="0.2">
      <c r="A61" s="34" t="s">
        <v>102</v>
      </c>
      <c r="B61" s="34" t="s">
        <v>103</v>
      </c>
      <c r="C61" s="33" t="s">
        <v>133</v>
      </c>
      <c r="D61" s="33" t="s">
        <v>19</v>
      </c>
      <c r="E61" s="33" t="s">
        <v>19</v>
      </c>
      <c r="F61" s="33">
        <f>'[1]проектная произв'!D48-[1]р7!F52</f>
        <v>1.5940243333333333</v>
      </c>
    </row>
    <row r="62" spans="1:6" ht="12.75" customHeight="1" x14ac:dyDescent="0.2">
      <c r="A62" s="34" t="s">
        <v>104</v>
      </c>
      <c r="B62" s="31" t="s">
        <v>105</v>
      </c>
      <c r="C62" s="33" t="s">
        <v>133</v>
      </c>
      <c r="D62" s="33" t="s">
        <v>19</v>
      </c>
      <c r="E62" s="33" t="s">
        <v>19</v>
      </c>
      <c r="F62" s="33">
        <f>'[1]проектная произв'!D55-[1]р7!F49</f>
        <v>0.68170068824306462</v>
      </c>
    </row>
    <row r="63" spans="1:6" ht="12.75" customHeight="1" x14ac:dyDescent="0.2">
      <c r="A63" s="34" t="s">
        <v>106</v>
      </c>
      <c r="B63" s="31" t="s">
        <v>107</v>
      </c>
      <c r="C63" s="33" t="s">
        <v>133</v>
      </c>
      <c r="D63" s="33" t="s">
        <v>19</v>
      </c>
      <c r="E63" s="33" t="s">
        <v>19</v>
      </c>
      <c r="F63" s="33">
        <f>'[1]проектная произв'!D56-[1]р7!F50</f>
        <v>1.0912238348745043</v>
      </c>
    </row>
    <row r="64" spans="1:6" ht="12.75" customHeight="1" x14ac:dyDescent="0.2">
      <c r="A64" s="34" t="s">
        <v>108</v>
      </c>
      <c r="B64" s="31" t="s">
        <v>109</v>
      </c>
      <c r="C64" s="33" t="s">
        <v>133</v>
      </c>
      <c r="D64" s="33" t="s">
        <v>19</v>
      </c>
      <c r="E64" s="33" t="s">
        <v>19</v>
      </c>
      <c r="F64" s="33">
        <f>'[1]проектная произв'!D57-[1]р7!F51</f>
        <v>0.3755724940554821</v>
      </c>
    </row>
    <row r="65" spans="1:6" x14ac:dyDescent="0.2">
      <c r="A65" s="39" t="s">
        <v>134</v>
      </c>
      <c r="B65" s="37"/>
      <c r="C65" s="40"/>
      <c r="D65" s="40"/>
      <c r="E65" s="40"/>
      <c r="F65" s="40"/>
    </row>
    <row r="66" spans="1:6" x14ac:dyDescent="0.2">
      <c r="A66" s="41" t="s">
        <v>135</v>
      </c>
      <c r="B66" s="42" t="s">
        <v>136</v>
      </c>
      <c r="C66" s="33" t="s">
        <v>133</v>
      </c>
      <c r="D66" s="33" t="s">
        <v>19</v>
      </c>
      <c r="E66" s="33" t="s">
        <v>19</v>
      </c>
      <c r="F66" s="46">
        <v>0.4247048573206571</v>
      </c>
    </row>
    <row r="67" spans="1:6" x14ac:dyDescent="0.2">
      <c r="A67" s="41" t="s">
        <v>137</v>
      </c>
      <c r="B67" s="42" t="s">
        <v>138</v>
      </c>
      <c r="C67" s="33" t="s">
        <v>133</v>
      </c>
      <c r="D67" s="33" t="s">
        <v>19</v>
      </c>
      <c r="E67" s="33" t="s">
        <v>19</v>
      </c>
      <c r="F67" s="46">
        <v>1.6799699034445288</v>
      </c>
    </row>
    <row r="68" spans="1:6" x14ac:dyDescent="0.2">
      <c r="A68" s="41" t="s">
        <v>139</v>
      </c>
      <c r="B68" s="42" t="s">
        <v>140</v>
      </c>
      <c r="C68" s="33" t="s">
        <v>133</v>
      </c>
      <c r="D68" s="33" t="s">
        <v>19</v>
      </c>
      <c r="E68" s="33" t="s">
        <v>19</v>
      </c>
      <c r="F68" s="46">
        <v>120.83301965902088</v>
      </c>
    </row>
    <row r="69" spans="1:6" x14ac:dyDescent="0.2">
      <c r="A69" s="41" t="s">
        <v>139</v>
      </c>
      <c r="B69" s="42" t="s">
        <v>141</v>
      </c>
      <c r="C69" s="33" t="s">
        <v>133</v>
      </c>
      <c r="D69" s="33" t="s">
        <v>19</v>
      </c>
      <c r="E69" s="33" t="s">
        <v>19</v>
      </c>
      <c r="F69" s="46">
        <v>0.23526459652654547</v>
      </c>
    </row>
    <row r="70" spans="1:6" x14ac:dyDescent="0.2">
      <c r="A70" s="41" t="s">
        <v>139</v>
      </c>
      <c r="B70" s="42" t="s">
        <v>142</v>
      </c>
      <c r="C70" s="33" t="s">
        <v>133</v>
      </c>
      <c r="D70" s="33" t="s">
        <v>19</v>
      </c>
      <c r="E70" s="33" t="s">
        <v>19</v>
      </c>
      <c r="F70" s="46">
        <v>1.3451445597729537</v>
      </c>
    </row>
    <row r="71" spans="1:6" x14ac:dyDescent="0.2">
      <c r="A71" s="41" t="s">
        <v>139</v>
      </c>
      <c r="B71" s="42" t="s">
        <v>143</v>
      </c>
      <c r="C71" s="33" t="s">
        <v>133</v>
      </c>
      <c r="D71" s="33" t="s">
        <v>19</v>
      </c>
      <c r="E71" s="33" t="s">
        <v>19</v>
      </c>
      <c r="F71" s="46">
        <v>6.4272329888095605</v>
      </c>
    </row>
    <row r="72" spans="1:6" x14ac:dyDescent="0.2">
      <c r="A72" s="41" t="s">
        <v>139</v>
      </c>
      <c r="B72" s="42" t="s">
        <v>144</v>
      </c>
      <c r="C72" s="33" t="s">
        <v>133</v>
      </c>
      <c r="D72" s="33" t="s">
        <v>19</v>
      </c>
      <c r="E72" s="33" t="s">
        <v>19</v>
      </c>
      <c r="F72" s="46">
        <v>12.133117297030545</v>
      </c>
    </row>
    <row r="73" spans="1:6" x14ac:dyDescent="0.2">
      <c r="A73" s="41" t="s">
        <v>139</v>
      </c>
      <c r="B73" s="42" t="s">
        <v>145</v>
      </c>
      <c r="C73" s="33" t="s">
        <v>133</v>
      </c>
      <c r="D73" s="33" t="s">
        <v>19</v>
      </c>
      <c r="E73" s="33" t="s">
        <v>19</v>
      </c>
      <c r="F73" s="46">
        <v>1.2067018786756576</v>
      </c>
    </row>
    <row r="74" spans="1:6" x14ac:dyDescent="0.2">
      <c r="A74" s="41" t="s">
        <v>139</v>
      </c>
      <c r="B74" s="42" t="s">
        <v>146</v>
      </c>
      <c r="C74" s="33" t="s">
        <v>133</v>
      </c>
      <c r="D74" s="33" t="s">
        <v>19</v>
      </c>
      <c r="E74" s="33" t="s">
        <v>19</v>
      </c>
      <c r="F74" s="46">
        <v>0.59090063296109563</v>
      </c>
    </row>
    <row r="75" spans="1:6" x14ac:dyDescent="0.2">
      <c r="A75" s="41" t="s">
        <v>139</v>
      </c>
      <c r="B75" s="42" t="s">
        <v>147</v>
      </c>
      <c r="C75" s="33" t="s">
        <v>133</v>
      </c>
      <c r="D75" s="33" t="s">
        <v>19</v>
      </c>
      <c r="E75" s="33" t="s">
        <v>19</v>
      </c>
      <c r="F75" s="46">
        <v>1.2701220679610801</v>
      </c>
    </row>
    <row r="76" spans="1:6" x14ac:dyDescent="0.2">
      <c r="A76" s="41" t="s">
        <v>139</v>
      </c>
      <c r="B76" s="42" t="s">
        <v>148</v>
      </c>
      <c r="C76" s="33" t="s">
        <v>133</v>
      </c>
      <c r="D76" s="33" t="s">
        <v>19</v>
      </c>
      <c r="E76" s="33" t="s">
        <v>19</v>
      </c>
      <c r="F76" s="46">
        <v>3.0068057689078884</v>
      </c>
    </row>
    <row r="77" spans="1:6" x14ac:dyDescent="0.2">
      <c r="A77" s="41" t="s">
        <v>149</v>
      </c>
      <c r="B77" s="43" t="s">
        <v>150</v>
      </c>
      <c r="C77" s="33" t="s">
        <v>133</v>
      </c>
      <c r="D77" s="33" t="s">
        <v>19</v>
      </c>
      <c r="E77" s="33" t="s">
        <v>19</v>
      </c>
      <c r="F77" s="46">
        <v>1.2751254991563252</v>
      </c>
    </row>
    <row r="78" spans="1:6" x14ac:dyDescent="0.2">
      <c r="A78" s="41" t="s">
        <v>151</v>
      </c>
      <c r="B78" s="43" t="s">
        <v>152</v>
      </c>
      <c r="C78" s="33" t="s">
        <v>133</v>
      </c>
      <c r="D78" s="33" t="s">
        <v>19</v>
      </c>
      <c r="E78" s="33" t="s">
        <v>19</v>
      </c>
      <c r="F78" s="46">
        <v>0.12185084636343783</v>
      </c>
    </row>
    <row r="79" spans="1:6" x14ac:dyDescent="0.2">
      <c r="A79" s="41" t="s">
        <v>151</v>
      </c>
      <c r="B79" s="43" t="s">
        <v>153</v>
      </c>
      <c r="C79" s="33" t="s">
        <v>133</v>
      </c>
      <c r="D79" s="33" t="s">
        <v>19</v>
      </c>
      <c r="E79" s="33" t="s">
        <v>19</v>
      </c>
      <c r="F79" s="46">
        <v>0.68964715183112602</v>
      </c>
    </row>
    <row r="80" spans="1:6" x14ac:dyDescent="0.2">
      <c r="A80" s="41" t="s">
        <v>151</v>
      </c>
      <c r="B80" s="43" t="s">
        <v>154</v>
      </c>
      <c r="C80" s="33" t="s">
        <v>133</v>
      </c>
      <c r="D80" s="33" t="s">
        <v>19</v>
      </c>
      <c r="E80" s="33" t="s">
        <v>19</v>
      </c>
      <c r="F80" s="46">
        <v>0.58705857993726063</v>
      </c>
    </row>
    <row r="81" spans="1:9" x14ac:dyDescent="0.2">
      <c r="A81" s="41" t="s">
        <v>151</v>
      </c>
      <c r="B81" s="43" t="s">
        <v>155</v>
      </c>
      <c r="C81" s="33" t="s">
        <v>133</v>
      </c>
      <c r="D81" s="33" t="s">
        <v>19</v>
      </c>
      <c r="E81" s="33" t="s">
        <v>19</v>
      </c>
      <c r="F81" s="46">
        <v>0.24230792669600762</v>
      </c>
    </row>
    <row r="82" spans="1:9" x14ac:dyDescent="0.2">
      <c r="A82" s="63" t="s">
        <v>110</v>
      </c>
      <c r="B82" s="63"/>
      <c r="C82" s="63"/>
      <c r="D82" s="63"/>
      <c r="E82" s="63"/>
      <c r="F82" s="63"/>
      <c r="G82" s="64"/>
      <c r="H82" s="64"/>
      <c r="I82" s="64"/>
    </row>
  </sheetData>
  <mergeCells count="4">
    <mergeCell ref="A6:F6"/>
    <mergeCell ref="A7:F7"/>
    <mergeCell ref="A8:F8"/>
    <mergeCell ref="A82:I82"/>
  </mergeCells>
  <pageMargins left="0.59055118110236227" right="0.39370078740157483" top="0.39370078740157483" bottom="0.39370078740157483" header="0.19685039370078741" footer="0.19685039370078741"/>
  <pageSetup paperSize="9" scale="63" fitToHeight="2" orientation="landscape" r:id="rId1"/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view="pageBreakPreview" topLeftCell="A34" zoomScale="70" zoomScaleNormal="100" zoomScaleSheetLayoutView="70" workbookViewId="0">
      <selection activeCell="A82" sqref="A82:A84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3" style="3" customWidth="1"/>
    <col min="4" max="6" width="31.7109375" style="3" customWidth="1"/>
    <col min="7" max="7" width="9.140625" style="3" customWidth="1"/>
    <col min="8" max="16384" width="9.140625" style="3"/>
  </cols>
  <sheetData>
    <row r="1" spans="1:12" x14ac:dyDescent="0.2">
      <c r="A1" s="1"/>
      <c r="B1" s="1"/>
      <c r="C1" s="1"/>
      <c r="D1" s="1"/>
      <c r="E1" s="1"/>
      <c r="F1" s="2" t="s">
        <v>0</v>
      </c>
    </row>
    <row r="2" spans="1:12" ht="18" x14ac:dyDescent="0.25">
      <c r="A2" s="1"/>
      <c r="B2" s="1"/>
      <c r="C2" s="1"/>
      <c r="D2" s="1"/>
      <c r="E2" s="1"/>
      <c r="F2" s="2" t="s">
        <v>1</v>
      </c>
      <c r="G2" s="4"/>
    </row>
    <row r="3" spans="1:12" x14ac:dyDescent="0.2">
      <c r="A3" s="1"/>
      <c r="B3" s="1"/>
      <c r="C3" s="1"/>
      <c r="D3" s="1"/>
      <c r="E3" s="1"/>
      <c r="F3" s="2" t="s">
        <v>2</v>
      </c>
    </row>
    <row r="4" spans="1:12" ht="15.75" x14ac:dyDescent="0.25">
      <c r="A4" s="5"/>
      <c r="B4" s="5"/>
      <c r="C4" s="5"/>
      <c r="D4" s="5"/>
      <c r="E4" s="5"/>
      <c r="F4" s="2"/>
    </row>
    <row r="5" spans="1:12" ht="15.75" x14ac:dyDescent="0.25">
      <c r="A5" s="5"/>
      <c r="B5" s="5"/>
      <c r="C5" s="5"/>
      <c r="D5" s="5"/>
      <c r="E5" s="5"/>
      <c r="F5" s="6" t="s">
        <v>3</v>
      </c>
    </row>
    <row r="6" spans="1:12" s="7" customFormat="1" ht="15.75" customHeight="1" x14ac:dyDescent="0.25">
      <c r="A6" s="60" t="s">
        <v>4</v>
      </c>
      <c r="B6" s="60"/>
      <c r="C6" s="60"/>
      <c r="D6" s="60"/>
      <c r="E6" s="60"/>
      <c r="F6" s="60"/>
    </row>
    <row r="7" spans="1:12" s="7" customFormat="1" ht="15.75" customHeight="1" x14ac:dyDescent="0.25">
      <c r="A7" s="61" t="s">
        <v>133</v>
      </c>
      <c r="B7" s="61"/>
      <c r="C7" s="61"/>
      <c r="D7" s="61"/>
      <c r="E7" s="61"/>
      <c r="F7" s="61"/>
      <c r="G7" s="48"/>
      <c r="H7" s="48"/>
      <c r="I7" s="48"/>
      <c r="J7" s="48"/>
      <c r="K7" s="48"/>
      <c r="L7" s="47"/>
    </row>
    <row r="8" spans="1:12" s="8" customFormat="1" ht="11.1" customHeight="1" x14ac:dyDescent="0.2">
      <c r="A8" s="62" t="s">
        <v>5</v>
      </c>
      <c r="B8" s="62"/>
      <c r="C8" s="62"/>
      <c r="D8" s="62"/>
      <c r="E8" s="62"/>
      <c r="F8" s="62"/>
      <c r="G8" s="16"/>
      <c r="H8" s="16"/>
      <c r="I8" s="16"/>
      <c r="J8" s="16"/>
      <c r="K8" s="16"/>
      <c r="L8" s="52"/>
    </row>
    <row r="9" spans="1:12" s="9" customFormat="1" ht="15.75" customHeight="1" x14ac:dyDescent="0.25">
      <c r="B9" s="10" t="s">
        <v>157</v>
      </c>
      <c r="C9" s="11" t="s">
        <v>123</v>
      </c>
      <c r="D9" s="12" t="s">
        <v>8</v>
      </c>
      <c r="F9" s="12"/>
      <c r="G9" s="53"/>
      <c r="H9" s="13"/>
      <c r="I9" s="13"/>
      <c r="J9" s="14"/>
      <c r="K9" s="12"/>
      <c r="L9" s="53"/>
    </row>
    <row r="10" spans="1:12" s="18" customFormat="1" ht="11.1" customHeight="1" x14ac:dyDescent="0.25">
      <c r="A10" s="15"/>
      <c r="B10" s="16"/>
      <c r="C10" s="17" t="s">
        <v>9</v>
      </c>
      <c r="D10" s="7"/>
      <c r="F10" s="19"/>
      <c r="G10" s="19"/>
      <c r="H10" s="16"/>
      <c r="I10" s="16"/>
      <c r="J10" s="20"/>
      <c r="K10" s="19"/>
      <c r="L10" s="54"/>
    </row>
    <row r="11" spans="1:12" s="23" customFormat="1" ht="15.75" customHeight="1" x14ac:dyDescent="0.25">
      <c r="A11" s="21"/>
      <c r="B11" s="16"/>
      <c r="C11" s="22" t="s">
        <v>124</v>
      </c>
      <c r="D11" s="7"/>
      <c r="F11" s="24"/>
      <c r="G11" s="54"/>
      <c r="H11" s="54"/>
      <c r="I11" s="54"/>
      <c r="J11" s="20"/>
      <c r="K11" s="55"/>
      <c r="L11" s="56"/>
    </row>
    <row r="12" spans="1:12" s="18" customFormat="1" ht="11.1" customHeight="1" x14ac:dyDescent="0.2">
      <c r="A12" s="17"/>
      <c r="B12" s="19"/>
      <c r="C12" s="27" t="s">
        <v>11</v>
      </c>
      <c r="D12" s="8"/>
      <c r="F12" s="19"/>
      <c r="G12" s="54"/>
      <c r="H12" s="54"/>
      <c r="I12" s="54"/>
      <c r="J12" s="20"/>
      <c r="K12" s="55"/>
      <c r="L12" s="54"/>
    </row>
    <row r="13" spans="1:12" ht="9" customHeight="1" x14ac:dyDescent="0.25">
      <c r="A13" s="5"/>
      <c r="B13" s="5"/>
      <c r="C13" s="5"/>
      <c r="D13" s="5"/>
      <c r="E13" s="5"/>
      <c r="F13" s="5"/>
      <c r="G13" s="38"/>
      <c r="H13" s="38"/>
      <c r="I13" s="38"/>
      <c r="J13" s="38"/>
      <c r="K13" s="38"/>
      <c r="L13" s="38"/>
    </row>
    <row r="14" spans="1:12" s="29" customFormat="1" ht="38.25" x14ac:dyDescent="0.2">
      <c r="A14" s="28" t="s">
        <v>12</v>
      </c>
      <c r="B14" s="28" t="s">
        <v>13</v>
      </c>
      <c r="C14" s="28" t="s">
        <v>14</v>
      </c>
      <c r="D14" s="28" t="s">
        <v>15</v>
      </c>
      <c r="E14" s="28" t="s">
        <v>16</v>
      </c>
      <c r="F14" s="50" t="s">
        <v>17</v>
      </c>
      <c r="G14" s="57"/>
      <c r="H14" s="57"/>
      <c r="I14" s="57"/>
      <c r="J14" s="57"/>
      <c r="K14" s="57"/>
      <c r="L14" s="57"/>
    </row>
    <row r="15" spans="1:12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51">
        <v>6</v>
      </c>
      <c r="G15" s="38"/>
      <c r="H15" s="38"/>
      <c r="I15" s="38"/>
      <c r="J15" s="38"/>
      <c r="K15" s="38"/>
      <c r="L15" s="38"/>
    </row>
    <row r="16" spans="1:12" x14ac:dyDescent="0.2">
      <c r="A16" s="44" t="s">
        <v>156</v>
      </c>
      <c r="B16" s="30"/>
      <c r="C16" s="30"/>
      <c r="D16" s="30"/>
      <c r="E16" s="30"/>
      <c r="F16" s="51"/>
      <c r="G16" s="38"/>
      <c r="H16" s="38"/>
      <c r="I16" s="38"/>
      <c r="J16" s="38"/>
      <c r="K16" s="38"/>
      <c r="L16" s="38"/>
    </row>
    <row r="17" spans="1:12" x14ac:dyDescent="0.2">
      <c r="A17" s="31" t="s">
        <v>18</v>
      </c>
      <c r="B17" s="32"/>
      <c r="C17" s="33" t="s">
        <v>133</v>
      </c>
      <c r="D17" s="33" t="s">
        <v>19</v>
      </c>
      <c r="E17" s="33" t="s">
        <v>19</v>
      </c>
      <c r="F17" s="45">
        <f>(920+710+1200+960+510+1200)/12-[1]р8!F70</f>
        <v>383.55625303333329</v>
      </c>
      <c r="G17" s="49"/>
      <c r="H17" s="38"/>
      <c r="I17" s="38"/>
      <c r="J17" s="38"/>
      <c r="K17" s="38"/>
      <c r="L17" s="38"/>
    </row>
    <row r="18" spans="1:12" x14ac:dyDescent="0.2">
      <c r="A18" s="34" t="s">
        <v>20</v>
      </c>
      <c r="B18" s="34" t="s">
        <v>21</v>
      </c>
      <c r="C18" s="33" t="s">
        <v>133</v>
      </c>
      <c r="D18" s="33" t="s">
        <v>19</v>
      </c>
      <c r="E18" s="33" t="s">
        <v>19</v>
      </c>
      <c r="F18" s="45">
        <f>'[1]проектная произв'!D4-[1]р8!F21</f>
        <v>0.88755399999999995</v>
      </c>
      <c r="G18" s="38"/>
      <c r="H18" s="38"/>
      <c r="I18" s="38"/>
      <c r="J18" s="38"/>
      <c r="K18" s="38"/>
      <c r="L18" s="38"/>
    </row>
    <row r="19" spans="1:12" x14ac:dyDescent="0.2">
      <c r="A19" s="34" t="s">
        <v>20</v>
      </c>
      <c r="B19" s="34" t="s">
        <v>22</v>
      </c>
      <c r="C19" s="33" t="s">
        <v>133</v>
      </c>
      <c r="D19" s="33" t="s">
        <v>19</v>
      </c>
      <c r="E19" s="33" t="s">
        <v>19</v>
      </c>
      <c r="F19" s="45">
        <f>'[1]проектная произв'!D5-[1]р8!F22</f>
        <v>0.12748966666666667</v>
      </c>
      <c r="G19" s="38"/>
      <c r="H19" s="38"/>
      <c r="I19" s="38"/>
      <c r="J19" s="38"/>
      <c r="K19" s="38"/>
      <c r="L19" s="38"/>
    </row>
    <row r="20" spans="1:12" x14ac:dyDescent="0.2">
      <c r="A20" s="34" t="s">
        <v>20</v>
      </c>
      <c r="B20" s="34" t="s">
        <v>23</v>
      </c>
      <c r="C20" s="33" t="s">
        <v>133</v>
      </c>
      <c r="D20" s="33" t="s">
        <v>19</v>
      </c>
      <c r="E20" s="33" t="s">
        <v>19</v>
      </c>
      <c r="F20" s="33">
        <f>'[1]проектная произв'!D6-[1]р8!F23</f>
        <v>0.28003366666666663</v>
      </c>
    </row>
    <row r="21" spans="1:12" x14ac:dyDescent="0.2">
      <c r="A21" s="34" t="s">
        <v>24</v>
      </c>
      <c r="B21" s="34" t="s">
        <v>25</v>
      </c>
      <c r="C21" s="33" t="s">
        <v>133</v>
      </c>
      <c r="D21" s="33" t="s">
        <v>19</v>
      </c>
      <c r="E21" s="33" t="s">
        <v>19</v>
      </c>
      <c r="F21" s="33">
        <f>'[1]проектная произв'!D8+'[1]проектная произв'!D68-[1]р8!F24</f>
        <v>4.9220070000000007</v>
      </c>
    </row>
    <row r="22" spans="1:12" x14ac:dyDescent="0.2">
      <c r="A22" s="34" t="s">
        <v>26</v>
      </c>
      <c r="B22" s="34" t="s">
        <v>27</v>
      </c>
      <c r="C22" s="33" t="s">
        <v>133</v>
      </c>
      <c r="D22" s="33" t="s">
        <v>19</v>
      </c>
      <c r="E22" s="33" t="s">
        <v>19</v>
      </c>
      <c r="F22" s="33">
        <f>'[1]проектная произв'!D12-[1]р8!F26</f>
        <v>1.2807636666666666</v>
      </c>
    </row>
    <row r="23" spans="1:12" x14ac:dyDescent="0.2">
      <c r="A23" s="34" t="s">
        <v>28</v>
      </c>
      <c r="B23" s="34" t="s">
        <v>29</v>
      </c>
      <c r="C23" s="33" t="s">
        <v>133</v>
      </c>
      <c r="D23" s="33" t="s">
        <v>19</v>
      </c>
      <c r="E23" s="33" t="s">
        <v>19</v>
      </c>
      <c r="F23" s="33">
        <f>'[1]проектная произв'!D14-[1]р8!F31</f>
        <v>4.155248666666667</v>
      </c>
    </row>
    <row r="24" spans="1:12" x14ac:dyDescent="0.2">
      <c r="A24" s="34" t="s">
        <v>30</v>
      </c>
      <c r="B24" s="34" t="s">
        <v>31</v>
      </c>
      <c r="C24" s="33" t="s">
        <v>133</v>
      </c>
      <c r="D24" s="33" t="s">
        <v>19</v>
      </c>
      <c r="E24" s="33" t="s">
        <v>19</v>
      </c>
      <c r="F24" s="33">
        <f>'[1]проектная произв'!D16+'[1]проектная произв'!D64-[1]р8!F33</f>
        <v>47.619284333333333</v>
      </c>
    </row>
    <row r="25" spans="1:12" x14ac:dyDescent="0.2">
      <c r="A25" s="34" t="s">
        <v>32</v>
      </c>
      <c r="B25" s="34" t="s">
        <v>33</v>
      </c>
      <c r="C25" s="33" t="s">
        <v>133</v>
      </c>
      <c r="D25" s="33" t="s">
        <v>19</v>
      </c>
      <c r="E25" s="33" t="s">
        <v>19</v>
      </c>
      <c r="F25" s="33">
        <f>'[1]проектная произв'!D17-[1]р8!F32</f>
        <v>0.16213766666666665</v>
      </c>
    </row>
    <row r="26" spans="1:12" x14ac:dyDescent="0.2">
      <c r="A26" s="34" t="s">
        <v>34</v>
      </c>
      <c r="B26" s="34" t="s">
        <v>35</v>
      </c>
      <c r="C26" s="33" t="s">
        <v>133</v>
      </c>
      <c r="D26" s="33" t="s">
        <v>19</v>
      </c>
      <c r="E26" s="33" t="s">
        <v>19</v>
      </c>
      <c r="F26" s="33">
        <f>'[1]проектная произв'!D18-[1]р8!F34-[1]р8!F35</f>
        <v>1.9603133333333334</v>
      </c>
    </row>
    <row r="27" spans="1:12" x14ac:dyDescent="0.2">
      <c r="A27" s="34" t="s">
        <v>36</v>
      </c>
      <c r="B27" s="34" t="s">
        <v>37</v>
      </c>
      <c r="C27" s="33" t="s">
        <v>133</v>
      </c>
      <c r="D27" s="33" t="s">
        <v>19</v>
      </c>
      <c r="E27" s="33" t="s">
        <v>19</v>
      </c>
      <c r="F27" s="33">
        <f>'[1]проектная произв'!D19-[1]р8!F34</f>
        <v>1.6298316666666668</v>
      </c>
    </row>
    <row r="28" spans="1:12" x14ac:dyDescent="0.2">
      <c r="A28" s="34" t="s">
        <v>38</v>
      </c>
      <c r="B28" s="34" t="s">
        <v>39</v>
      </c>
      <c r="C28" s="33" t="s">
        <v>133</v>
      </c>
      <c r="D28" s="33" t="s">
        <v>19</v>
      </c>
      <c r="E28" s="33" t="s">
        <v>19</v>
      </c>
      <c r="F28" s="33">
        <f>'[1]проектная произв'!D20-[1]р8!F35</f>
        <v>0.38048166666666666</v>
      </c>
    </row>
    <row r="29" spans="1:12" x14ac:dyDescent="0.2">
      <c r="A29" s="34" t="s">
        <v>40</v>
      </c>
      <c r="B29" s="34" t="s">
        <v>41</v>
      </c>
      <c r="C29" s="33" t="s">
        <v>133</v>
      </c>
      <c r="D29" s="33" t="s">
        <v>19</v>
      </c>
      <c r="E29" s="33" t="s">
        <v>19</v>
      </c>
      <c r="F29" s="33">
        <f>'[1]проектная произв'!D21-[1]р8!F36</f>
        <v>8.1577766666666669</v>
      </c>
    </row>
    <row r="30" spans="1:12" x14ac:dyDescent="0.2">
      <c r="A30" s="34" t="s">
        <v>42</v>
      </c>
      <c r="B30" s="34" t="s">
        <v>43</v>
      </c>
      <c r="C30" s="33" t="s">
        <v>133</v>
      </c>
      <c r="D30" s="33" t="s">
        <v>19</v>
      </c>
      <c r="E30" s="33" t="s">
        <v>19</v>
      </c>
      <c r="F30" s="33">
        <f>'[1]проектная произв'!D23-[1]р8!F41</f>
        <v>0.47474499999999997</v>
      </c>
    </row>
    <row r="31" spans="1:12" x14ac:dyDescent="0.2">
      <c r="A31" s="34" t="s">
        <v>44</v>
      </c>
      <c r="B31" s="34" t="s">
        <v>45</v>
      </c>
      <c r="C31" s="33" t="s">
        <v>133</v>
      </c>
      <c r="D31" s="33" t="s">
        <v>19</v>
      </c>
      <c r="E31" s="33" t="s">
        <v>19</v>
      </c>
      <c r="F31" s="33">
        <f>'[1]проектная произв'!D26-[1]р8!F39</f>
        <v>14.936701666666668</v>
      </c>
    </row>
    <row r="32" spans="1:12" x14ac:dyDescent="0.2">
      <c r="A32" s="34" t="s">
        <v>46</v>
      </c>
      <c r="B32" s="34" t="s">
        <v>47</v>
      </c>
      <c r="C32" s="33" t="s">
        <v>133</v>
      </c>
      <c r="D32" s="33" t="s">
        <v>19</v>
      </c>
      <c r="E32" s="33" t="s">
        <v>19</v>
      </c>
      <c r="F32" s="33">
        <f>'[1]проектная произв'!D27-[1]р8!F38</f>
        <v>0.7013963333333334</v>
      </c>
    </row>
    <row r="33" spans="1:6" x14ac:dyDescent="0.2">
      <c r="A33" s="34" t="s">
        <v>48</v>
      </c>
      <c r="B33" s="34" t="s">
        <v>49</v>
      </c>
      <c r="C33" s="33" t="s">
        <v>133</v>
      </c>
      <c r="D33" s="33" t="s">
        <v>19</v>
      </c>
      <c r="E33" s="33" t="s">
        <v>19</v>
      </c>
      <c r="F33" s="33">
        <f>'[1]проектная произв'!D29-[1]р8!F40</f>
        <v>14.753877666666666</v>
      </c>
    </row>
    <row r="34" spans="1:6" x14ac:dyDescent="0.2">
      <c r="A34" s="34" t="s">
        <v>50</v>
      </c>
      <c r="B34" s="34" t="s">
        <v>51</v>
      </c>
      <c r="C34" s="33" t="s">
        <v>133</v>
      </c>
      <c r="D34" s="33" t="s">
        <v>19</v>
      </c>
      <c r="E34" s="33" t="s">
        <v>19</v>
      </c>
      <c r="F34" s="33">
        <f>'[1]проектная произв'!D30-[1]р8!F40</f>
        <v>0.62887766666666667</v>
      </c>
    </row>
    <row r="35" spans="1:6" x14ac:dyDescent="0.2">
      <c r="A35" s="34" t="s">
        <v>50</v>
      </c>
      <c r="B35" s="34" t="s">
        <v>52</v>
      </c>
      <c r="C35" s="33" t="s">
        <v>133</v>
      </c>
      <c r="D35" s="33" t="s">
        <v>19</v>
      </c>
      <c r="E35" s="33" t="s">
        <v>19</v>
      </c>
      <c r="F35" s="33">
        <f>'[1]проектная произв'!D31-[1]р8!F37</f>
        <v>13.666653</v>
      </c>
    </row>
    <row r="36" spans="1:6" x14ac:dyDescent="0.2">
      <c r="A36" s="34" t="s">
        <v>53</v>
      </c>
      <c r="B36" s="34" t="s">
        <v>54</v>
      </c>
      <c r="C36" s="33" t="s">
        <v>133</v>
      </c>
      <c r="D36" s="33" t="s">
        <v>19</v>
      </c>
      <c r="E36" s="33" t="s">
        <v>19</v>
      </c>
      <c r="F36" s="33">
        <f>'[1]проектная произв'!D32-[1]р8!F37</f>
        <v>0.64581966666666668</v>
      </c>
    </row>
    <row r="37" spans="1:6" x14ac:dyDescent="0.2">
      <c r="A37" s="34" t="s">
        <v>55</v>
      </c>
      <c r="B37" s="34" t="s">
        <v>56</v>
      </c>
      <c r="C37" s="33" t="s">
        <v>133</v>
      </c>
      <c r="D37" s="33" t="s">
        <v>19</v>
      </c>
      <c r="E37" s="33" t="s">
        <v>19</v>
      </c>
      <c r="F37" s="33">
        <f>'[1]проектная произв'!D33-[1]р8!F27-[1]р8!F28-[1]р8!F29-[1]р8!F30</f>
        <v>9.6068954333333334</v>
      </c>
    </row>
    <row r="38" spans="1:6" x14ac:dyDescent="0.2">
      <c r="A38" s="34" t="s">
        <v>57</v>
      </c>
      <c r="B38" s="34" t="s">
        <v>58</v>
      </c>
      <c r="C38" s="33" t="s">
        <v>133</v>
      </c>
      <c r="D38" s="33" t="s">
        <v>19</v>
      </c>
      <c r="E38" s="33" t="s">
        <v>19</v>
      </c>
      <c r="F38" s="33">
        <f>'[1]проектная произв'!D34-[1]р8!F27</f>
        <v>0.61831800000000003</v>
      </c>
    </row>
    <row r="39" spans="1:6" x14ac:dyDescent="0.2">
      <c r="A39" s="34" t="s">
        <v>59</v>
      </c>
      <c r="B39" s="34" t="s">
        <v>60</v>
      </c>
      <c r="C39" s="33" t="s">
        <v>133</v>
      </c>
      <c r="D39" s="33" t="s">
        <v>19</v>
      </c>
      <c r="E39" s="33" t="s">
        <v>19</v>
      </c>
      <c r="F39" s="33">
        <f>'[1]проектная произв'!D35-[1]р8!F28</f>
        <v>0.5674131</v>
      </c>
    </row>
    <row r="40" spans="1:6" x14ac:dyDescent="0.2">
      <c r="A40" s="34" t="s">
        <v>61</v>
      </c>
      <c r="B40" s="31" t="s">
        <v>62</v>
      </c>
      <c r="C40" s="33" t="s">
        <v>133</v>
      </c>
      <c r="D40" s="33" t="s">
        <v>19</v>
      </c>
      <c r="E40" s="33" t="s">
        <v>19</v>
      </c>
      <c r="F40" s="33">
        <f>'[1]проектная произв'!D54-[1]р8!F29</f>
        <v>0.62879200000000002</v>
      </c>
    </row>
    <row r="41" spans="1:6" x14ac:dyDescent="0.2">
      <c r="A41" s="34" t="s">
        <v>63</v>
      </c>
      <c r="B41" s="31" t="s">
        <v>64</v>
      </c>
      <c r="C41" s="33" t="s">
        <v>133</v>
      </c>
      <c r="D41" s="33"/>
      <c r="E41" s="33"/>
      <c r="F41" s="33">
        <f>'[1]проектная произв'!D66-[1]р8!F30</f>
        <v>3.9392169459459461</v>
      </c>
    </row>
    <row r="42" spans="1:6" x14ac:dyDescent="0.2">
      <c r="A42" s="34" t="s">
        <v>65</v>
      </c>
      <c r="B42" s="34" t="s">
        <v>66</v>
      </c>
      <c r="C42" s="33" t="s">
        <v>133</v>
      </c>
      <c r="D42" s="33" t="s">
        <v>19</v>
      </c>
      <c r="E42" s="33" t="s">
        <v>19</v>
      </c>
      <c r="F42" s="33">
        <f>'[1]проектная произв'!D36-0</f>
        <v>46.666666666666664</v>
      </c>
    </row>
    <row r="43" spans="1:6" x14ac:dyDescent="0.2">
      <c r="A43" s="34" t="s">
        <v>67</v>
      </c>
      <c r="B43" s="34" t="s">
        <v>68</v>
      </c>
      <c r="C43" s="33" t="s">
        <v>133</v>
      </c>
      <c r="D43" s="33" t="s">
        <v>19</v>
      </c>
      <c r="E43" s="33" t="s">
        <v>19</v>
      </c>
      <c r="F43" s="33">
        <f>'[1]проектная произв'!D37-[1]р8!F42</f>
        <v>43.807011000000003</v>
      </c>
    </row>
    <row r="44" spans="1:6" x14ac:dyDescent="0.2">
      <c r="A44" s="34" t="s">
        <v>69</v>
      </c>
      <c r="B44" s="34" t="s">
        <v>70</v>
      </c>
      <c r="C44" s="33" t="s">
        <v>133</v>
      </c>
      <c r="D44" s="33" t="s">
        <v>19</v>
      </c>
      <c r="E44" s="33" t="s">
        <v>19</v>
      </c>
      <c r="F44" s="33">
        <f>'[1]проектная произв'!D38-[1]р8!F42</f>
        <v>7.107011</v>
      </c>
    </row>
    <row r="45" spans="1:6" x14ac:dyDescent="0.2">
      <c r="A45" s="34" t="s">
        <v>71</v>
      </c>
      <c r="B45" s="34" t="s">
        <v>72</v>
      </c>
      <c r="C45" s="33" t="s">
        <v>133</v>
      </c>
      <c r="D45" s="33" t="s">
        <v>19</v>
      </c>
      <c r="E45" s="33" t="s">
        <v>19</v>
      </c>
      <c r="F45" s="33">
        <f>'[1]проектная произв'!D39-SUM([1]р8!F43:F58)</f>
        <v>43.362849599999997</v>
      </c>
    </row>
    <row r="46" spans="1:6" x14ac:dyDescent="0.2">
      <c r="A46" s="34" t="s">
        <v>73</v>
      </c>
      <c r="B46" s="34" t="s">
        <v>74</v>
      </c>
      <c r="C46" s="33" t="s">
        <v>133</v>
      </c>
      <c r="D46" s="33" t="s">
        <v>19</v>
      </c>
      <c r="E46" s="33" t="s">
        <v>19</v>
      </c>
      <c r="F46" s="33">
        <f>'[1]проектная произв'!D45-[1]р8!F48</f>
        <v>7.0670809999999999</v>
      </c>
    </row>
    <row r="47" spans="1:6" x14ac:dyDescent="0.2">
      <c r="A47" s="34" t="s">
        <v>75</v>
      </c>
      <c r="B47" s="34" t="s">
        <v>76</v>
      </c>
      <c r="C47" s="33" t="s">
        <v>133</v>
      </c>
      <c r="D47" s="33" t="s">
        <v>19</v>
      </c>
      <c r="E47" s="33" t="s">
        <v>19</v>
      </c>
      <c r="F47" s="33">
        <f>'[1]проектная произв'!D42-[1]р8!F43</f>
        <v>3.5794416</v>
      </c>
    </row>
    <row r="48" spans="1:6" x14ac:dyDescent="0.2">
      <c r="A48" s="34" t="s">
        <v>77</v>
      </c>
      <c r="B48" s="34" t="s">
        <v>78</v>
      </c>
      <c r="C48" s="33" t="s">
        <v>133</v>
      </c>
      <c r="D48" s="33" t="s">
        <v>19</v>
      </c>
      <c r="E48" s="33" t="s">
        <v>19</v>
      </c>
      <c r="F48" s="33">
        <f>'[1]проектная произв'!D43-[1]р8!F47</f>
        <v>1.433746</v>
      </c>
    </row>
    <row r="49" spans="1:6" x14ac:dyDescent="0.2">
      <c r="A49" s="35" t="s">
        <v>79</v>
      </c>
      <c r="B49" s="35" t="s">
        <v>80</v>
      </c>
      <c r="C49" s="33" t="s">
        <v>133</v>
      </c>
      <c r="D49" s="33" t="s">
        <v>19</v>
      </c>
      <c r="E49" s="33" t="s">
        <v>19</v>
      </c>
      <c r="F49" s="33">
        <f>'[1]проектная произв'!D44-[1]р8!F44</f>
        <v>3.5742590000000001</v>
      </c>
    </row>
    <row r="50" spans="1:6" x14ac:dyDescent="0.2">
      <c r="A50" s="35" t="s">
        <v>81</v>
      </c>
      <c r="B50" s="35" t="s">
        <v>82</v>
      </c>
      <c r="C50" s="33" t="s">
        <v>133</v>
      </c>
      <c r="D50" s="36" t="s">
        <v>19</v>
      </c>
      <c r="E50" s="36" t="s">
        <v>19</v>
      </c>
      <c r="F50" s="33">
        <f>'[1]проектная произв'!D58-[1]р8!F45</f>
        <v>1.2053834187582562</v>
      </c>
    </row>
    <row r="51" spans="1:6" x14ac:dyDescent="0.2">
      <c r="A51" s="35" t="s">
        <v>83</v>
      </c>
      <c r="B51" s="35" t="s">
        <v>84</v>
      </c>
      <c r="C51" s="33" t="s">
        <v>133</v>
      </c>
      <c r="D51" s="36" t="s">
        <v>19</v>
      </c>
      <c r="E51" s="36" t="s">
        <v>19</v>
      </c>
      <c r="F51" s="36">
        <f>'[1]проектная произв'!D62-[1]р8!F46</f>
        <v>1.4281595744680853</v>
      </c>
    </row>
    <row r="52" spans="1:6" x14ac:dyDescent="0.2">
      <c r="A52" s="34" t="s">
        <v>85</v>
      </c>
      <c r="B52" s="34" t="s">
        <v>86</v>
      </c>
      <c r="C52" s="33" t="s">
        <v>133</v>
      </c>
      <c r="D52" s="36" t="s">
        <v>19</v>
      </c>
      <c r="E52" s="36" t="s">
        <v>19</v>
      </c>
      <c r="F52" s="36">
        <f>'[1]проектная произв'!D45-[1]р8!F48</f>
        <v>7.0670809999999999</v>
      </c>
    </row>
    <row r="53" spans="1:6" x14ac:dyDescent="0.2">
      <c r="A53" s="34" t="s">
        <v>72</v>
      </c>
      <c r="B53" s="34" t="s">
        <v>87</v>
      </c>
      <c r="C53" s="33" t="s">
        <v>133</v>
      </c>
      <c r="D53" s="36" t="s">
        <v>19</v>
      </c>
      <c r="E53" s="36" t="s">
        <v>19</v>
      </c>
      <c r="F53" s="33">
        <f>'[1]проектная произв'!D41-[1]р8!F54-[1]р8!F58</f>
        <v>35.578893333333333</v>
      </c>
    </row>
    <row r="54" spans="1:6" x14ac:dyDescent="0.2">
      <c r="A54" s="34" t="s">
        <v>88</v>
      </c>
      <c r="B54" s="34" t="s">
        <v>89</v>
      </c>
      <c r="C54" s="33" t="s">
        <v>133</v>
      </c>
      <c r="D54" s="36" t="s">
        <v>19</v>
      </c>
      <c r="E54" s="36" t="s">
        <v>19</v>
      </c>
      <c r="F54" s="33">
        <f>'[1]проектная произв'!D46-[1]р8!F54</f>
        <v>1.42361</v>
      </c>
    </row>
    <row r="55" spans="1:6" x14ac:dyDescent="0.2">
      <c r="A55" s="34" t="s">
        <v>90</v>
      </c>
      <c r="B55" s="34" t="s">
        <v>91</v>
      </c>
      <c r="C55" s="33" t="s">
        <v>133</v>
      </c>
      <c r="D55" s="36" t="s">
        <v>19</v>
      </c>
      <c r="E55" s="36" t="s">
        <v>19</v>
      </c>
      <c r="F55" s="33">
        <f>'[1]проектная произв'!D61-[1]р8!F57</f>
        <v>0.56896599999999997</v>
      </c>
    </row>
    <row r="56" spans="1:6" x14ac:dyDescent="0.2">
      <c r="A56" s="34" t="s">
        <v>92</v>
      </c>
      <c r="B56" s="34" t="s">
        <v>93</v>
      </c>
      <c r="C56" s="33" t="s">
        <v>133</v>
      </c>
      <c r="D56" s="33" t="s">
        <v>19</v>
      </c>
      <c r="E56" s="33" t="s">
        <v>19</v>
      </c>
      <c r="F56" s="33">
        <f>'[1]проектная произв'!D50-[1]р8!F58</f>
        <v>9.6909499999999991</v>
      </c>
    </row>
    <row r="57" spans="1:6" x14ac:dyDescent="0.2">
      <c r="A57" s="34" t="s">
        <v>94</v>
      </c>
      <c r="B57" s="34" t="s">
        <v>95</v>
      </c>
      <c r="C57" s="33" t="s">
        <v>133</v>
      </c>
      <c r="D57" s="33" t="s">
        <v>19</v>
      </c>
      <c r="E57" s="33" t="s">
        <v>19</v>
      </c>
      <c r="F57" s="33">
        <f>'[1]проектная произв'!D59-[1]р8!F53</f>
        <v>1.7487189999999999</v>
      </c>
    </row>
    <row r="58" spans="1:6" x14ac:dyDescent="0.2">
      <c r="A58" s="34" t="s">
        <v>96</v>
      </c>
      <c r="B58" s="34" t="s">
        <v>97</v>
      </c>
      <c r="C58" s="33" t="s">
        <v>133</v>
      </c>
      <c r="D58" s="33" t="s">
        <v>19</v>
      </c>
      <c r="E58" s="33" t="s">
        <v>19</v>
      </c>
      <c r="F58" s="33">
        <f>'[1]проектная произв'!D60-[1]р8!F55</f>
        <v>1.3820856666666668</v>
      </c>
    </row>
    <row r="59" spans="1:6" x14ac:dyDescent="0.2">
      <c r="A59" s="34" t="s">
        <v>98</v>
      </c>
      <c r="B59" s="34" t="s">
        <v>99</v>
      </c>
      <c r="C59" s="33" t="s">
        <v>133</v>
      </c>
      <c r="D59" s="33" t="s">
        <v>19</v>
      </c>
      <c r="E59" s="33" t="s">
        <v>19</v>
      </c>
      <c r="F59" s="33">
        <f>'[1]проектная произв'!D63-[1]р8!F56</f>
        <v>1.0585</v>
      </c>
    </row>
    <row r="60" spans="1:6" ht="12.75" customHeight="1" x14ac:dyDescent="0.2">
      <c r="A60" s="34" t="s">
        <v>100</v>
      </c>
      <c r="B60" s="34" t="s">
        <v>101</v>
      </c>
      <c r="C60" s="33" t="s">
        <v>133</v>
      </c>
      <c r="D60" s="33" t="s">
        <v>19</v>
      </c>
      <c r="E60" s="33" t="s">
        <v>19</v>
      </c>
      <c r="F60" s="33">
        <f>'[1]проектная произв'!D49-SUM([1]р8!F49:F52)</f>
        <v>23.040194</v>
      </c>
    </row>
    <row r="61" spans="1:6" ht="12.75" customHeight="1" x14ac:dyDescent="0.2">
      <c r="A61" s="34" t="s">
        <v>102</v>
      </c>
      <c r="B61" s="34" t="s">
        <v>103</v>
      </c>
      <c r="C61" s="33" t="s">
        <v>133</v>
      </c>
      <c r="D61" s="33" t="s">
        <v>19</v>
      </c>
      <c r="E61" s="33" t="s">
        <v>19</v>
      </c>
      <c r="F61" s="33">
        <f>'[1]проектная произв'!D48-[1]р8!F52</f>
        <v>1.5471873333333332</v>
      </c>
    </row>
    <row r="62" spans="1:6" ht="12.75" customHeight="1" x14ac:dyDescent="0.2">
      <c r="A62" s="34" t="s">
        <v>104</v>
      </c>
      <c r="B62" s="31" t="s">
        <v>105</v>
      </c>
      <c r="C62" s="33" t="s">
        <v>133</v>
      </c>
      <c r="D62" s="33" t="s">
        <v>19</v>
      </c>
      <c r="E62" s="33" t="s">
        <v>19</v>
      </c>
      <c r="F62" s="33">
        <f>'[1]проектная произв'!D55-[1]р8!F49</f>
        <v>0.68000468824306459</v>
      </c>
    </row>
    <row r="63" spans="1:6" ht="12.75" customHeight="1" x14ac:dyDescent="0.2">
      <c r="A63" s="34" t="s">
        <v>106</v>
      </c>
      <c r="B63" s="31" t="s">
        <v>107</v>
      </c>
      <c r="C63" s="33" t="s">
        <v>133</v>
      </c>
      <c r="D63" s="33" t="s">
        <v>19</v>
      </c>
      <c r="E63" s="33" t="s">
        <v>19</v>
      </c>
      <c r="F63" s="33">
        <f>'[1]проектная произв'!D56-[1]р8!F50</f>
        <v>1.0858598348745043</v>
      </c>
    </row>
    <row r="64" spans="1:6" ht="12.75" customHeight="1" x14ac:dyDescent="0.2">
      <c r="A64" s="34" t="s">
        <v>108</v>
      </c>
      <c r="B64" s="31" t="s">
        <v>109</v>
      </c>
      <c r="C64" s="33" t="s">
        <v>133</v>
      </c>
      <c r="D64" s="33" t="s">
        <v>19</v>
      </c>
      <c r="E64" s="33" t="s">
        <v>19</v>
      </c>
      <c r="F64" s="33">
        <f>'[1]проектная произв'!D57-[1]р8!F51</f>
        <v>0.36661649405548208</v>
      </c>
    </row>
    <row r="65" spans="1:6" x14ac:dyDescent="0.2">
      <c r="A65" s="39" t="s">
        <v>134</v>
      </c>
      <c r="B65" s="37"/>
      <c r="C65" s="40"/>
      <c r="D65" s="40"/>
      <c r="E65" s="40"/>
      <c r="F65" s="40"/>
    </row>
    <row r="66" spans="1:6" x14ac:dyDescent="0.2">
      <c r="A66" s="41" t="s">
        <v>135</v>
      </c>
      <c r="B66" s="42" t="s">
        <v>136</v>
      </c>
      <c r="C66" s="33" t="s">
        <v>133</v>
      </c>
      <c r="D66" s="33" t="s">
        <v>19</v>
      </c>
      <c r="E66" s="33" t="s">
        <v>19</v>
      </c>
      <c r="F66" s="46">
        <v>0.41739641097776159</v>
      </c>
    </row>
    <row r="67" spans="1:6" x14ac:dyDescent="0.2">
      <c r="A67" s="41" t="s">
        <v>137</v>
      </c>
      <c r="B67" s="42" t="s">
        <v>138</v>
      </c>
      <c r="C67" s="33" t="s">
        <v>133</v>
      </c>
      <c r="D67" s="33" t="s">
        <v>19</v>
      </c>
      <c r="E67" s="33" t="s">
        <v>19</v>
      </c>
      <c r="F67" s="46">
        <v>1.6680025766478359</v>
      </c>
    </row>
    <row r="68" spans="1:6" x14ac:dyDescent="0.2">
      <c r="A68" s="41" t="s">
        <v>139</v>
      </c>
      <c r="B68" s="42" t="s">
        <v>140</v>
      </c>
      <c r="C68" s="33" t="s">
        <v>133</v>
      </c>
      <c r="D68" s="33" t="s">
        <v>19</v>
      </c>
      <c r="E68" s="33" t="s">
        <v>19</v>
      </c>
      <c r="F68" s="46">
        <v>117.99215652440725</v>
      </c>
    </row>
    <row r="69" spans="1:6" x14ac:dyDescent="0.2">
      <c r="A69" s="41" t="s">
        <v>139</v>
      </c>
      <c r="B69" s="42" t="s">
        <v>141</v>
      </c>
      <c r="C69" s="33" t="s">
        <v>133</v>
      </c>
      <c r="D69" s="33" t="s">
        <v>19</v>
      </c>
      <c r="E69" s="33" t="s">
        <v>19</v>
      </c>
      <c r="F69" s="46">
        <v>0.23203849230909518</v>
      </c>
    </row>
    <row r="70" spans="1:6" x14ac:dyDescent="0.2">
      <c r="A70" s="41" t="s">
        <v>139</v>
      </c>
      <c r="B70" s="42" t="s">
        <v>142</v>
      </c>
      <c r="C70" s="33" t="s">
        <v>133</v>
      </c>
      <c r="D70" s="33" t="s">
        <v>19</v>
      </c>
      <c r="E70" s="33" t="s">
        <v>19</v>
      </c>
      <c r="F70" s="46">
        <v>1.1683309834489177</v>
      </c>
    </row>
    <row r="71" spans="1:6" x14ac:dyDescent="0.2">
      <c r="A71" s="41" t="s">
        <v>139</v>
      </c>
      <c r="B71" s="42" t="s">
        <v>143</v>
      </c>
      <c r="C71" s="33" t="s">
        <v>133</v>
      </c>
      <c r="D71" s="33" t="s">
        <v>19</v>
      </c>
      <c r="E71" s="33" t="s">
        <v>19</v>
      </c>
      <c r="F71" s="46">
        <v>6.3423428774834045</v>
      </c>
    </row>
    <row r="72" spans="1:6" x14ac:dyDescent="0.2">
      <c r="A72" s="41" t="s">
        <v>139</v>
      </c>
      <c r="B72" s="42" t="s">
        <v>144</v>
      </c>
      <c r="C72" s="33" t="s">
        <v>133</v>
      </c>
      <c r="D72" s="33" t="s">
        <v>19</v>
      </c>
      <c r="E72" s="33" t="s">
        <v>19</v>
      </c>
      <c r="F72" s="46">
        <v>12.047854437901652</v>
      </c>
    </row>
    <row r="73" spans="1:6" x14ac:dyDescent="0.2">
      <c r="A73" s="41" t="s">
        <v>139</v>
      </c>
      <c r="B73" s="42" t="s">
        <v>145</v>
      </c>
      <c r="C73" s="33" t="s">
        <v>133</v>
      </c>
      <c r="D73" s="33" t="s">
        <v>19</v>
      </c>
      <c r="E73" s="33" t="s">
        <v>19</v>
      </c>
      <c r="F73" s="46">
        <v>1.1920923823052083</v>
      </c>
    </row>
    <row r="74" spans="1:6" x14ac:dyDescent="0.2">
      <c r="A74" s="41" t="s">
        <v>139</v>
      </c>
      <c r="B74" s="42" t="s">
        <v>146</v>
      </c>
      <c r="C74" s="33" t="s">
        <v>133</v>
      </c>
      <c r="D74" s="33" t="s">
        <v>19</v>
      </c>
      <c r="E74" s="33" t="s">
        <v>19</v>
      </c>
      <c r="F74" s="46">
        <v>0.58238955328942843</v>
      </c>
    </row>
    <row r="75" spans="1:6" x14ac:dyDescent="0.2">
      <c r="A75" s="41" t="s">
        <v>139</v>
      </c>
      <c r="B75" s="42" t="s">
        <v>147</v>
      </c>
      <c r="C75" s="33" t="s">
        <v>133</v>
      </c>
      <c r="D75" s="33" t="s">
        <v>19</v>
      </c>
      <c r="E75" s="33" t="s">
        <v>19</v>
      </c>
      <c r="F75" s="46">
        <v>1.258753058457174</v>
      </c>
    </row>
    <row r="76" spans="1:6" x14ac:dyDescent="0.2">
      <c r="A76" s="41" t="s">
        <v>139</v>
      </c>
      <c r="B76" s="42" t="s">
        <v>148</v>
      </c>
      <c r="C76" s="33" t="s">
        <v>133</v>
      </c>
      <c r="D76" s="33" t="s">
        <v>19</v>
      </c>
      <c r="E76" s="33" t="s">
        <v>19</v>
      </c>
      <c r="F76" s="46">
        <v>2.9589171546597393</v>
      </c>
    </row>
    <row r="77" spans="1:6" x14ac:dyDescent="0.2">
      <c r="A77" s="41" t="s">
        <v>149</v>
      </c>
      <c r="B77" s="43" t="s">
        <v>150</v>
      </c>
      <c r="C77" s="33" t="s">
        <v>133</v>
      </c>
      <c r="D77" s="33" t="s">
        <v>19</v>
      </c>
      <c r="E77" s="33" t="s">
        <v>19</v>
      </c>
      <c r="F77" s="46">
        <v>1.1642979459683065</v>
      </c>
    </row>
    <row r="78" spans="1:6" x14ac:dyDescent="0.2">
      <c r="A78" s="41" t="s">
        <v>151</v>
      </c>
      <c r="B78" s="43" t="s">
        <v>152</v>
      </c>
      <c r="C78" s="33" t="s">
        <v>133</v>
      </c>
      <c r="D78" s="33" t="s">
        <v>19</v>
      </c>
      <c r="E78" s="33" t="s">
        <v>19</v>
      </c>
      <c r="F78" s="46">
        <v>0.11806493480085734</v>
      </c>
    </row>
    <row r="79" spans="1:6" x14ac:dyDescent="0.2">
      <c r="A79" s="41" t="s">
        <v>151</v>
      </c>
      <c r="B79" s="43" t="s">
        <v>153</v>
      </c>
      <c r="C79" s="33" t="s">
        <v>133</v>
      </c>
      <c r="D79" s="33" t="s">
        <v>19</v>
      </c>
      <c r="E79" s="33" t="s">
        <v>19</v>
      </c>
      <c r="F79" s="46">
        <v>0.67522951742400705</v>
      </c>
    </row>
    <row r="80" spans="1:6" x14ac:dyDescent="0.2">
      <c r="A80" s="41" t="s">
        <v>151</v>
      </c>
      <c r="B80" s="43" t="s">
        <v>154</v>
      </c>
      <c r="C80" s="33" t="s">
        <v>133</v>
      </c>
      <c r="D80" s="33" t="s">
        <v>19</v>
      </c>
      <c r="E80" s="33" t="s">
        <v>19</v>
      </c>
      <c r="F80" s="46">
        <v>0.57232043663540266</v>
      </c>
    </row>
    <row r="81" spans="1:9" x14ac:dyDescent="0.2">
      <c r="A81" s="41" t="s">
        <v>151</v>
      </c>
      <c r="B81" s="43" t="s">
        <v>155</v>
      </c>
      <c r="C81" s="33" t="s">
        <v>133</v>
      </c>
      <c r="D81" s="33" t="s">
        <v>19</v>
      </c>
      <c r="E81" s="33" t="s">
        <v>19</v>
      </c>
      <c r="F81" s="46">
        <v>0.23582378458491912</v>
      </c>
    </row>
    <row r="82" spans="1:9" x14ac:dyDescent="0.2">
      <c r="A82" s="63" t="s">
        <v>110</v>
      </c>
      <c r="B82" s="63"/>
      <c r="C82" s="63"/>
      <c r="D82" s="63"/>
      <c r="E82" s="63"/>
      <c r="F82" s="63"/>
      <c r="G82" s="64"/>
      <c r="H82" s="64"/>
      <c r="I82" s="64"/>
    </row>
  </sheetData>
  <mergeCells count="4">
    <mergeCell ref="A6:F6"/>
    <mergeCell ref="A7:F7"/>
    <mergeCell ref="A8:F8"/>
    <mergeCell ref="A82:I82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view="pageBreakPreview" topLeftCell="A40" zoomScale="84" zoomScaleNormal="100" zoomScaleSheetLayoutView="84" workbookViewId="0">
      <selection activeCell="A65" sqref="A65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2.710937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1" x14ac:dyDescent="0.2">
      <c r="A1" s="1"/>
      <c r="B1" s="1"/>
      <c r="C1" s="1"/>
      <c r="D1" s="1"/>
      <c r="E1" s="1"/>
      <c r="F1" s="2" t="s">
        <v>0</v>
      </c>
    </row>
    <row r="2" spans="1:11" ht="18" x14ac:dyDescent="0.25">
      <c r="A2" s="1"/>
      <c r="B2" s="1"/>
      <c r="C2" s="1"/>
      <c r="D2" s="1"/>
      <c r="E2" s="1"/>
      <c r="F2" s="2" t="s">
        <v>1</v>
      </c>
      <c r="G2" s="4"/>
    </row>
    <row r="3" spans="1:11" x14ac:dyDescent="0.2">
      <c r="A3" s="1"/>
      <c r="B3" s="1"/>
      <c r="C3" s="1"/>
      <c r="D3" s="1"/>
      <c r="E3" s="1"/>
      <c r="F3" s="2" t="s">
        <v>2</v>
      </c>
    </row>
    <row r="4" spans="1:11" ht="15.75" x14ac:dyDescent="0.25">
      <c r="A4" s="5"/>
      <c r="B4" s="5"/>
      <c r="C4" s="5"/>
      <c r="D4" s="5"/>
      <c r="E4" s="5"/>
      <c r="F4" s="2"/>
    </row>
    <row r="5" spans="1:11" ht="15.75" x14ac:dyDescent="0.25">
      <c r="A5" s="5"/>
      <c r="B5" s="5"/>
      <c r="C5" s="5"/>
      <c r="D5" s="5"/>
      <c r="E5" s="5"/>
      <c r="F5" s="6" t="s">
        <v>3</v>
      </c>
    </row>
    <row r="6" spans="1:11" s="7" customFormat="1" ht="15.75" customHeight="1" x14ac:dyDescent="0.25">
      <c r="A6" s="60" t="s">
        <v>4</v>
      </c>
      <c r="B6" s="60"/>
      <c r="C6" s="60"/>
      <c r="D6" s="60"/>
      <c r="E6" s="60"/>
      <c r="F6" s="60"/>
    </row>
    <row r="7" spans="1:11" s="7" customFormat="1" ht="15.75" customHeight="1" x14ac:dyDescent="0.25">
      <c r="A7" s="61" t="s">
        <v>133</v>
      </c>
      <c r="B7" s="61"/>
      <c r="C7" s="61"/>
      <c r="D7" s="61"/>
      <c r="E7" s="61"/>
      <c r="F7" s="61"/>
      <c r="G7" s="48"/>
      <c r="H7" s="48"/>
      <c r="I7" s="48"/>
      <c r="J7" s="48"/>
      <c r="K7" s="48"/>
    </row>
    <row r="8" spans="1:11" s="8" customFormat="1" ht="11.1" customHeight="1" x14ac:dyDescent="0.2">
      <c r="A8" s="62" t="s">
        <v>5</v>
      </c>
      <c r="B8" s="62"/>
      <c r="C8" s="62"/>
      <c r="D8" s="62"/>
      <c r="E8" s="62"/>
      <c r="F8" s="62"/>
      <c r="G8" s="16"/>
      <c r="H8" s="16"/>
      <c r="I8" s="16"/>
      <c r="J8" s="16"/>
      <c r="K8" s="16"/>
    </row>
    <row r="9" spans="1:11" s="9" customFormat="1" ht="15.75" customHeight="1" x14ac:dyDescent="0.25">
      <c r="B9" s="10" t="s">
        <v>157</v>
      </c>
      <c r="C9" s="11" t="s">
        <v>125</v>
      </c>
      <c r="D9" s="12" t="s">
        <v>8</v>
      </c>
      <c r="F9" s="12"/>
      <c r="G9" s="53"/>
      <c r="H9" s="13"/>
      <c r="I9" s="13"/>
      <c r="J9" s="14"/>
      <c r="K9" s="12"/>
    </row>
    <row r="10" spans="1:11" s="18" customFormat="1" ht="11.1" customHeight="1" x14ac:dyDescent="0.25">
      <c r="A10" s="15"/>
      <c r="B10" s="16"/>
      <c r="C10" s="17" t="s">
        <v>9</v>
      </c>
      <c r="D10" s="7"/>
      <c r="F10" s="19"/>
      <c r="G10" s="19"/>
      <c r="H10" s="16"/>
      <c r="I10" s="16"/>
      <c r="J10" s="20"/>
      <c r="K10" s="19"/>
    </row>
    <row r="11" spans="1:11" s="23" customFormat="1" ht="15.75" customHeight="1" x14ac:dyDescent="0.25">
      <c r="A11" s="21"/>
      <c r="B11" s="16"/>
      <c r="C11" s="22" t="s">
        <v>126</v>
      </c>
      <c r="D11" s="7"/>
      <c r="F11" s="24"/>
      <c r="G11" s="54"/>
      <c r="H11" s="54"/>
      <c r="I11" s="54"/>
      <c r="J11" s="20"/>
      <c r="K11" s="55"/>
    </row>
    <row r="12" spans="1:11" s="18" customFormat="1" ht="11.1" customHeight="1" x14ac:dyDescent="0.2">
      <c r="A12" s="17"/>
      <c r="B12" s="19"/>
      <c r="C12" s="27" t="s">
        <v>11</v>
      </c>
      <c r="D12" s="8"/>
      <c r="F12" s="19"/>
      <c r="G12" s="54"/>
      <c r="H12" s="54"/>
      <c r="I12" s="54"/>
      <c r="J12" s="20"/>
      <c r="K12" s="55"/>
    </row>
    <row r="13" spans="1:11" ht="15.75" x14ac:dyDescent="0.25">
      <c r="A13" s="5"/>
      <c r="B13" s="5"/>
      <c r="C13" s="5"/>
      <c r="D13" s="5"/>
      <c r="E13" s="5"/>
      <c r="F13" s="5"/>
      <c r="G13" s="38"/>
      <c r="H13" s="38"/>
      <c r="I13" s="38"/>
      <c r="J13" s="38"/>
      <c r="K13" s="38"/>
    </row>
    <row r="14" spans="1:11" s="29" customFormat="1" ht="38.25" x14ac:dyDescent="0.2">
      <c r="A14" s="28" t="s">
        <v>12</v>
      </c>
      <c r="B14" s="28" t="s">
        <v>13</v>
      </c>
      <c r="C14" s="28" t="s">
        <v>14</v>
      </c>
      <c r="D14" s="28" t="s">
        <v>15</v>
      </c>
      <c r="E14" s="28" t="s">
        <v>16</v>
      </c>
      <c r="F14" s="50" t="s">
        <v>17</v>
      </c>
      <c r="G14" s="57"/>
      <c r="H14" s="57"/>
      <c r="I14" s="57"/>
      <c r="J14" s="57"/>
      <c r="K14" s="57"/>
    </row>
    <row r="15" spans="1:11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51">
        <v>6</v>
      </c>
      <c r="G15" s="38"/>
      <c r="H15" s="38"/>
      <c r="I15" s="38"/>
      <c r="J15" s="38"/>
      <c r="K15" s="38"/>
    </row>
    <row r="16" spans="1:11" x14ac:dyDescent="0.2">
      <c r="A16" s="44" t="s">
        <v>156</v>
      </c>
      <c r="B16" s="30"/>
      <c r="C16" s="30"/>
      <c r="D16" s="30"/>
      <c r="E16" s="30"/>
      <c r="F16" s="51"/>
      <c r="G16" s="38"/>
      <c r="H16" s="38"/>
      <c r="I16" s="38"/>
      <c r="J16" s="38"/>
      <c r="K16" s="38"/>
    </row>
    <row r="17" spans="1:11" x14ac:dyDescent="0.2">
      <c r="A17" s="31" t="s">
        <v>18</v>
      </c>
      <c r="B17" s="32"/>
      <c r="C17" s="33" t="s">
        <v>133</v>
      </c>
      <c r="D17" s="33" t="s">
        <v>19</v>
      </c>
      <c r="E17" s="33" t="s">
        <v>19</v>
      </c>
      <c r="F17" s="45">
        <f>(920+710+1200+960+510+1200)/12-[1]р9!F70</f>
        <v>357.98980033333333</v>
      </c>
      <c r="G17" s="49"/>
      <c r="H17" s="38"/>
      <c r="I17" s="38"/>
      <c r="J17" s="38"/>
      <c r="K17" s="38"/>
    </row>
    <row r="18" spans="1:11" x14ac:dyDescent="0.2">
      <c r="A18" s="34" t="s">
        <v>20</v>
      </c>
      <c r="B18" s="34" t="s">
        <v>21</v>
      </c>
      <c r="C18" s="33" t="s">
        <v>133</v>
      </c>
      <c r="D18" s="33" t="s">
        <v>19</v>
      </c>
      <c r="E18" s="33" t="s">
        <v>19</v>
      </c>
      <c r="F18" s="45">
        <f>'[1]проектная произв'!D4-[1]р9!F21</f>
        <v>0.84109999999999996</v>
      </c>
      <c r="G18" s="38"/>
      <c r="H18" s="38"/>
      <c r="I18" s="38"/>
      <c r="J18" s="38"/>
      <c r="K18" s="38"/>
    </row>
    <row r="19" spans="1:11" x14ac:dyDescent="0.2">
      <c r="A19" s="34" t="s">
        <v>20</v>
      </c>
      <c r="B19" s="34" t="s">
        <v>22</v>
      </c>
      <c r="C19" s="33" t="s">
        <v>133</v>
      </c>
      <c r="D19" s="33" t="s">
        <v>19</v>
      </c>
      <c r="E19" s="33" t="s">
        <v>19</v>
      </c>
      <c r="F19" s="33">
        <f>'[1]проектная произв'!D5-[1]р9!F22</f>
        <v>8.8537666666666653E-2</v>
      </c>
    </row>
    <row r="20" spans="1:11" x14ac:dyDescent="0.2">
      <c r="A20" s="34" t="s">
        <v>20</v>
      </c>
      <c r="B20" s="34" t="s">
        <v>23</v>
      </c>
      <c r="C20" s="33" t="s">
        <v>133</v>
      </c>
      <c r="D20" s="33" t="s">
        <v>19</v>
      </c>
      <c r="E20" s="33" t="s">
        <v>19</v>
      </c>
      <c r="F20" s="33">
        <f>'[1]проектная произв'!D6-[1]р9!F23</f>
        <v>0.26181966666666662</v>
      </c>
    </row>
    <row r="21" spans="1:11" x14ac:dyDescent="0.2">
      <c r="A21" s="34" t="s">
        <v>24</v>
      </c>
      <c r="B21" s="34" t="s">
        <v>25</v>
      </c>
      <c r="C21" s="33" t="s">
        <v>133</v>
      </c>
      <c r="D21" s="33" t="s">
        <v>19</v>
      </c>
      <c r="E21" s="33" t="s">
        <v>19</v>
      </c>
      <c r="F21" s="33">
        <f>'[1]проектная произв'!D8+'[1]проектная произв'!D68-[1]р9!F24</f>
        <v>4.7869830000000002</v>
      </c>
    </row>
    <row r="22" spans="1:11" x14ac:dyDescent="0.2">
      <c r="A22" s="34" t="s">
        <v>26</v>
      </c>
      <c r="B22" s="34" t="s">
        <v>27</v>
      </c>
      <c r="C22" s="33" t="s">
        <v>133</v>
      </c>
      <c r="D22" s="33" t="s">
        <v>19</v>
      </c>
      <c r="E22" s="33" t="s">
        <v>19</v>
      </c>
      <c r="F22" s="33">
        <f>'[1]проектная произв'!D12-[1]р9!F26</f>
        <v>1.2563926666666667</v>
      </c>
    </row>
    <row r="23" spans="1:11" x14ac:dyDescent="0.2">
      <c r="A23" s="34" t="s">
        <v>28</v>
      </c>
      <c r="B23" s="34" t="s">
        <v>29</v>
      </c>
      <c r="C23" s="33" t="s">
        <v>133</v>
      </c>
      <c r="D23" s="33" t="s">
        <v>19</v>
      </c>
      <c r="E23" s="33" t="s">
        <v>19</v>
      </c>
      <c r="F23" s="33">
        <f>'[1]проектная произв'!D14-[1]р9!F31</f>
        <v>4.134069666666667</v>
      </c>
    </row>
    <row r="24" spans="1:11" x14ac:dyDescent="0.2">
      <c r="A24" s="34" t="s">
        <v>30</v>
      </c>
      <c r="B24" s="34" t="s">
        <v>31</v>
      </c>
      <c r="C24" s="33" t="s">
        <v>133</v>
      </c>
      <c r="D24" s="33" t="s">
        <v>19</v>
      </c>
      <c r="E24" s="33" t="s">
        <v>19</v>
      </c>
      <c r="F24" s="33">
        <f>'[1]проектная произв'!D16+'[1]проектная произв'!D64-[1]р9!F33</f>
        <v>46.367467333333337</v>
      </c>
    </row>
    <row r="25" spans="1:11" x14ac:dyDescent="0.2">
      <c r="A25" s="34" t="s">
        <v>32</v>
      </c>
      <c r="B25" s="34" t="s">
        <v>33</v>
      </c>
      <c r="C25" s="33" t="s">
        <v>133</v>
      </c>
      <c r="D25" s="33" t="s">
        <v>19</v>
      </c>
      <c r="E25" s="33" t="s">
        <v>19</v>
      </c>
      <c r="F25" s="33">
        <f>'[1]проектная произв'!D17-[1]р9!F32</f>
        <v>0.14736566666666667</v>
      </c>
    </row>
    <row r="26" spans="1:11" x14ac:dyDescent="0.2">
      <c r="A26" s="34" t="s">
        <v>34</v>
      </c>
      <c r="B26" s="34" t="s">
        <v>35</v>
      </c>
      <c r="C26" s="33" t="s">
        <v>133</v>
      </c>
      <c r="D26" s="33" t="s">
        <v>19</v>
      </c>
      <c r="E26" s="33" t="s">
        <v>19</v>
      </c>
      <c r="F26" s="33">
        <f>'[1]проектная произв'!D18-[1]р9!F34-[1]р9!F35</f>
        <v>1.8137543333333332</v>
      </c>
    </row>
    <row r="27" spans="1:11" x14ac:dyDescent="0.2">
      <c r="A27" s="34" t="s">
        <v>36</v>
      </c>
      <c r="B27" s="34" t="s">
        <v>37</v>
      </c>
      <c r="C27" s="33" t="s">
        <v>133</v>
      </c>
      <c r="D27" s="33" t="s">
        <v>19</v>
      </c>
      <c r="E27" s="33" t="s">
        <v>19</v>
      </c>
      <c r="F27" s="33">
        <f>'[1]проектная произв'!D19-[1]р9!F34</f>
        <v>1.5600396666666667</v>
      </c>
    </row>
    <row r="28" spans="1:11" x14ac:dyDescent="0.2">
      <c r="A28" s="34" t="s">
        <v>38</v>
      </c>
      <c r="B28" s="34" t="s">
        <v>39</v>
      </c>
      <c r="C28" s="33" t="s">
        <v>133</v>
      </c>
      <c r="D28" s="33" t="s">
        <v>19</v>
      </c>
      <c r="E28" s="33" t="s">
        <v>19</v>
      </c>
      <c r="F28" s="33">
        <f>'[1]проектная произв'!D20-[1]р9!F35</f>
        <v>0.30371466666666669</v>
      </c>
    </row>
    <row r="29" spans="1:11" x14ac:dyDescent="0.2">
      <c r="A29" s="34" t="s">
        <v>40</v>
      </c>
      <c r="B29" s="34" t="s">
        <v>41</v>
      </c>
      <c r="C29" s="33" t="s">
        <v>133</v>
      </c>
      <c r="D29" s="33" t="s">
        <v>19</v>
      </c>
      <c r="E29" s="33" t="s">
        <v>19</v>
      </c>
      <c r="F29" s="33">
        <f>'[1]проектная произв'!D21-[1]р9!F36</f>
        <v>8.1423476666666659</v>
      </c>
    </row>
    <row r="30" spans="1:11" x14ac:dyDescent="0.2">
      <c r="A30" s="34" t="s">
        <v>42</v>
      </c>
      <c r="B30" s="34" t="s">
        <v>43</v>
      </c>
      <c r="C30" s="33" t="s">
        <v>133</v>
      </c>
      <c r="D30" s="33" t="s">
        <v>19</v>
      </c>
      <c r="E30" s="33" t="s">
        <v>19</v>
      </c>
      <c r="F30" s="33">
        <f>'[1]проектная произв'!D23-[1]р9!F41</f>
        <v>0.321322</v>
      </c>
    </row>
    <row r="31" spans="1:11" x14ac:dyDescent="0.2">
      <c r="A31" s="34" t="s">
        <v>44</v>
      </c>
      <c r="B31" s="34" t="s">
        <v>45</v>
      </c>
      <c r="C31" s="33" t="s">
        <v>133</v>
      </c>
      <c r="D31" s="33" t="s">
        <v>19</v>
      </c>
      <c r="E31" s="33" t="s">
        <v>19</v>
      </c>
      <c r="F31" s="33">
        <f>'[1]проектная произв'!D26-[1]р9!F39</f>
        <v>14.764377666666666</v>
      </c>
    </row>
    <row r="32" spans="1:11" x14ac:dyDescent="0.2">
      <c r="A32" s="34" t="s">
        <v>46</v>
      </c>
      <c r="B32" s="34" t="s">
        <v>47</v>
      </c>
      <c r="C32" s="33" t="s">
        <v>133</v>
      </c>
      <c r="D32" s="33" t="s">
        <v>19</v>
      </c>
      <c r="E32" s="33" t="s">
        <v>19</v>
      </c>
      <c r="F32" s="33">
        <f>'[1]проектная произв'!D27-[1]р9!F38</f>
        <v>0.44634733333333337</v>
      </c>
    </row>
    <row r="33" spans="1:6" x14ac:dyDescent="0.2">
      <c r="A33" s="34" t="s">
        <v>48</v>
      </c>
      <c r="B33" s="34" t="s">
        <v>49</v>
      </c>
      <c r="C33" s="33" t="s">
        <v>133</v>
      </c>
      <c r="D33" s="33" t="s">
        <v>19</v>
      </c>
      <c r="E33" s="33" t="s">
        <v>19</v>
      </c>
      <c r="F33" s="33">
        <f>'[1]проектная произв'!D29-[1]р9!F40</f>
        <v>14.674858666666665</v>
      </c>
    </row>
    <row r="34" spans="1:6" x14ac:dyDescent="0.2">
      <c r="A34" s="34" t="s">
        <v>50</v>
      </c>
      <c r="B34" s="34" t="s">
        <v>51</v>
      </c>
      <c r="C34" s="33" t="s">
        <v>133</v>
      </c>
      <c r="D34" s="33" t="s">
        <v>19</v>
      </c>
      <c r="E34" s="33" t="s">
        <v>19</v>
      </c>
      <c r="F34" s="33">
        <f>'[1]проектная произв'!D30-[1]р9!F40</f>
        <v>0.54985866666666661</v>
      </c>
    </row>
    <row r="35" spans="1:6" x14ac:dyDescent="0.2">
      <c r="A35" s="34" t="s">
        <v>50</v>
      </c>
      <c r="B35" s="34" t="s">
        <v>52</v>
      </c>
      <c r="C35" s="33" t="s">
        <v>133</v>
      </c>
      <c r="D35" s="33" t="s">
        <v>19</v>
      </c>
      <c r="E35" s="33" t="s">
        <v>19</v>
      </c>
      <c r="F35" s="33">
        <f>'[1]проектная произв'!D31-[1]р9!F37</f>
        <v>13.610357</v>
      </c>
    </row>
    <row r="36" spans="1:6" x14ac:dyDescent="0.2">
      <c r="A36" s="34" t="s">
        <v>53</v>
      </c>
      <c r="B36" s="34" t="s">
        <v>54</v>
      </c>
      <c r="C36" s="33" t="s">
        <v>133</v>
      </c>
      <c r="D36" s="33" t="s">
        <v>19</v>
      </c>
      <c r="E36" s="33" t="s">
        <v>19</v>
      </c>
      <c r="F36" s="33">
        <f>'[1]проектная произв'!D32-[1]р9!F37</f>
        <v>0.58952366666666656</v>
      </c>
    </row>
    <row r="37" spans="1:6" x14ac:dyDescent="0.2">
      <c r="A37" s="34" t="s">
        <v>55</v>
      </c>
      <c r="B37" s="34" t="s">
        <v>56</v>
      </c>
      <c r="C37" s="33" t="s">
        <v>133</v>
      </c>
      <c r="D37" s="33" t="s">
        <v>19</v>
      </c>
      <c r="E37" s="33" t="s">
        <v>19</v>
      </c>
      <c r="F37" s="33">
        <f>'[1]проектная произв'!D33-[1]р9!F27-[1]р9!F28-[1]р9!F29-[1]р9!F30</f>
        <v>9.402963333333334</v>
      </c>
    </row>
    <row r="38" spans="1:6" x14ac:dyDescent="0.2">
      <c r="A38" s="34" t="s">
        <v>57</v>
      </c>
      <c r="B38" s="34" t="s">
        <v>58</v>
      </c>
      <c r="C38" s="33" t="s">
        <v>133</v>
      </c>
      <c r="D38" s="33" t="s">
        <v>19</v>
      </c>
      <c r="E38" s="33" t="s">
        <v>19</v>
      </c>
      <c r="F38" s="33">
        <f>'[1]проектная произв'!D34-[1]р9!F27</f>
        <v>0.58163900000000013</v>
      </c>
    </row>
    <row r="39" spans="1:6" x14ac:dyDescent="0.2">
      <c r="A39" s="34" t="s">
        <v>59</v>
      </c>
      <c r="B39" s="34" t="s">
        <v>60</v>
      </c>
      <c r="C39" s="33" t="s">
        <v>133</v>
      </c>
      <c r="D39" s="33" t="s">
        <v>19</v>
      </c>
      <c r="E39" s="33" t="s">
        <v>19</v>
      </c>
      <c r="F39" s="33">
        <f>'[1]проектная произв'!D35-[1]р9!F28</f>
        <v>0.53887799999999997</v>
      </c>
    </row>
    <row r="40" spans="1:6" x14ac:dyDescent="0.2">
      <c r="A40" s="34" t="s">
        <v>61</v>
      </c>
      <c r="B40" s="31" t="s">
        <v>62</v>
      </c>
      <c r="C40" s="33" t="s">
        <v>133</v>
      </c>
      <c r="D40" s="33" t="s">
        <v>19</v>
      </c>
      <c r="E40" s="33" t="s">
        <v>19</v>
      </c>
      <c r="F40" s="33">
        <f>'[1]проектная произв'!D54-[1]р9!F29</f>
        <v>0.59732099999999999</v>
      </c>
    </row>
    <row r="41" spans="1:6" x14ac:dyDescent="0.2">
      <c r="A41" s="34" t="s">
        <v>63</v>
      </c>
      <c r="B41" s="31" t="s">
        <v>64</v>
      </c>
      <c r="C41" s="33" t="s">
        <v>133</v>
      </c>
      <c r="D41" s="33"/>
      <c r="E41" s="33"/>
      <c r="F41" s="33">
        <f>'[1]проектная произв'!D66-[1]р9!F30</f>
        <v>3.831969945945946</v>
      </c>
    </row>
    <row r="42" spans="1:6" x14ac:dyDescent="0.2">
      <c r="A42" s="34" t="s">
        <v>65</v>
      </c>
      <c r="B42" s="34" t="s">
        <v>66</v>
      </c>
      <c r="C42" s="33" t="s">
        <v>133</v>
      </c>
      <c r="D42" s="33" t="s">
        <v>19</v>
      </c>
      <c r="E42" s="33" t="s">
        <v>19</v>
      </c>
      <c r="F42" s="33">
        <f>'[1]проектная произв'!D36-0</f>
        <v>46.666666666666664</v>
      </c>
    </row>
    <row r="43" spans="1:6" x14ac:dyDescent="0.2">
      <c r="A43" s="34" t="s">
        <v>67</v>
      </c>
      <c r="B43" s="34" t="s">
        <v>68</v>
      </c>
      <c r="C43" s="33" t="s">
        <v>133</v>
      </c>
      <c r="D43" s="33" t="s">
        <v>19</v>
      </c>
      <c r="E43" s="33" t="s">
        <v>19</v>
      </c>
      <c r="F43" s="33">
        <f>'[1]проектная произв'!D37-[1]р9!F42</f>
        <v>43.099812</v>
      </c>
    </row>
    <row r="44" spans="1:6" x14ac:dyDescent="0.2">
      <c r="A44" s="34" t="s">
        <v>69</v>
      </c>
      <c r="B44" s="34" t="s">
        <v>70</v>
      </c>
      <c r="C44" s="33" t="s">
        <v>133</v>
      </c>
      <c r="D44" s="33" t="s">
        <v>19</v>
      </c>
      <c r="E44" s="33" t="s">
        <v>19</v>
      </c>
      <c r="F44" s="33">
        <f>'[1]проектная произв'!D38-[1]р9!F42</f>
        <v>6.3998119999999998</v>
      </c>
    </row>
    <row r="45" spans="1:6" x14ac:dyDescent="0.2">
      <c r="A45" s="34" t="s">
        <v>71</v>
      </c>
      <c r="B45" s="34" t="s">
        <v>72</v>
      </c>
      <c r="C45" s="33" t="s">
        <v>133</v>
      </c>
      <c r="D45" s="33" t="s">
        <v>19</v>
      </c>
      <c r="E45" s="33" t="s">
        <v>19</v>
      </c>
      <c r="F45" s="33">
        <f>'[1]проектная произв'!D39-SUM([1]р9!F43:F58)</f>
        <v>40.885950999999999</v>
      </c>
    </row>
    <row r="46" spans="1:6" x14ac:dyDescent="0.2">
      <c r="A46" s="34" t="s">
        <v>73</v>
      </c>
      <c r="B46" s="34" t="s">
        <v>74</v>
      </c>
      <c r="C46" s="33" t="s">
        <v>133</v>
      </c>
      <c r="D46" s="33" t="s">
        <v>19</v>
      </c>
      <c r="E46" s="33" t="s">
        <v>19</v>
      </c>
      <c r="F46" s="33">
        <f>'[1]проектная произв'!D45-[1]р9!F48</f>
        <v>6.5159799999999999</v>
      </c>
    </row>
    <row r="47" spans="1:6" x14ac:dyDescent="0.2">
      <c r="A47" s="34" t="s">
        <v>75</v>
      </c>
      <c r="B47" s="34" t="s">
        <v>76</v>
      </c>
      <c r="C47" s="33" t="s">
        <v>133</v>
      </c>
      <c r="D47" s="33" t="s">
        <v>19</v>
      </c>
      <c r="E47" s="33" t="s">
        <v>19</v>
      </c>
      <c r="F47" s="33">
        <f>'[1]проектная произв'!D42-[1]р9!F43</f>
        <v>3.455654</v>
      </c>
    </row>
    <row r="48" spans="1:6" x14ac:dyDescent="0.2">
      <c r="A48" s="34" t="s">
        <v>77</v>
      </c>
      <c r="B48" s="34" t="s">
        <v>78</v>
      </c>
      <c r="C48" s="33" t="s">
        <v>133</v>
      </c>
      <c r="D48" s="33" t="s">
        <v>19</v>
      </c>
      <c r="E48" s="33" t="s">
        <v>19</v>
      </c>
      <c r="F48" s="33">
        <f>'[1]проектная произв'!D43-[1]р9!F47</f>
        <v>1.3741220000000001</v>
      </c>
    </row>
    <row r="49" spans="1:6" x14ac:dyDescent="0.2">
      <c r="A49" s="35" t="s">
        <v>79</v>
      </c>
      <c r="B49" s="35" t="s">
        <v>80</v>
      </c>
      <c r="C49" s="33" t="s">
        <v>133</v>
      </c>
      <c r="D49" s="33" t="s">
        <v>19</v>
      </c>
      <c r="E49" s="33" t="s">
        <v>19</v>
      </c>
      <c r="F49" s="33">
        <f>'[1]проектная произв'!D44-[1]р9!F44</f>
        <v>3.1536559999999998</v>
      </c>
    </row>
    <row r="50" spans="1:6" x14ac:dyDescent="0.2">
      <c r="A50" s="35" t="s">
        <v>81</v>
      </c>
      <c r="B50" s="35" t="s">
        <v>82</v>
      </c>
      <c r="C50" s="33" t="s">
        <v>133</v>
      </c>
      <c r="D50" s="36" t="s">
        <v>19</v>
      </c>
      <c r="E50" s="36" t="s">
        <v>19</v>
      </c>
      <c r="F50" s="33">
        <f>'[1]проектная произв'!D58-[1]р9!F45</f>
        <v>1.0683644187582562</v>
      </c>
    </row>
    <row r="51" spans="1:6" x14ac:dyDescent="0.2">
      <c r="A51" s="35" t="s">
        <v>83</v>
      </c>
      <c r="B51" s="35" t="s">
        <v>84</v>
      </c>
      <c r="C51" s="33" t="s">
        <v>133</v>
      </c>
      <c r="D51" s="36" t="s">
        <v>19</v>
      </c>
      <c r="E51" s="36" t="s">
        <v>19</v>
      </c>
      <c r="F51" s="36">
        <f>'[1]проектная произв'!D62-[1]р9!F46</f>
        <v>1.4066795744680853</v>
      </c>
    </row>
    <row r="52" spans="1:6" x14ac:dyDescent="0.2">
      <c r="A52" s="34" t="s">
        <v>85</v>
      </c>
      <c r="B52" s="34" t="s">
        <v>86</v>
      </c>
      <c r="C52" s="33" t="s">
        <v>133</v>
      </c>
      <c r="D52" s="36" t="s">
        <v>19</v>
      </c>
      <c r="E52" s="36" t="s">
        <v>19</v>
      </c>
      <c r="F52" s="36">
        <f>'[1]проектная произв'!D45-[1]р9!F48</f>
        <v>6.5159799999999999</v>
      </c>
    </row>
    <row r="53" spans="1:6" x14ac:dyDescent="0.2">
      <c r="A53" s="34" t="s">
        <v>72</v>
      </c>
      <c r="B53" s="34" t="s">
        <v>87</v>
      </c>
      <c r="C53" s="33" t="s">
        <v>133</v>
      </c>
      <c r="D53" s="36" t="s">
        <v>19</v>
      </c>
      <c r="E53" s="36" t="s">
        <v>19</v>
      </c>
      <c r="F53" s="33">
        <f>'[1]проектная произв'!D41-[1]р9!F54-[1]р9!F58</f>
        <v>34.752862333333333</v>
      </c>
    </row>
    <row r="54" spans="1:6" x14ac:dyDescent="0.2">
      <c r="A54" s="34" t="s">
        <v>88</v>
      </c>
      <c r="B54" s="34" t="s">
        <v>89</v>
      </c>
      <c r="C54" s="33" t="s">
        <v>133</v>
      </c>
      <c r="D54" s="36" t="s">
        <v>19</v>
      </c>
      <c r="E54" s="36" t="s">
        <v>19</v>
      </c>
      <c r="F54" s="33">
        <f>'[1]проектная произв'!D46-[1]р9!F54</f>
        <v>1.349755</v>
      </c>
    </row>
    <row r="55" spans="1:6" x14ac:dyDescent="0.2">
      <c r="A55" s="34" t="s">
        <v>90</v>
      </c>
      <c r="B55" s="34" t="s">
        <v>91</v>
      </c>
      <c r="C55" s="33" t="s">
        <v>133</v>
      </c>
      <c r="D55" s="36" t="s">
        <v>19</v>
      </c>
      <c r="E55" s="36" t="s">
        <v>19</v>
      </c>
      <c r="F55" s="33">
        <f>'[1]проектная произв'!D61-[1]р9!F57</f>
        <v>0.53740399999999999</v>
      </c>
    </row>
    <row r="56" spans="1:6" x14ac:dyDescent="0.2">
      <c r="A56" s="34" t="s">
        <v>92</v>
      </c>
      <c r="B56" s="34" t="s">
        <v>93</v>
      </c>
      <c r="C56" s="33" t="s">
        <v>133</v>
      </c>
      <c r="D56" s="33" t="s">
        <v>19</v>
      </c>
      <c r="E56" s="33" t="s">
        <v>19</v>
      </c>
      <c r="F56" s="33">
        <f>'[1]проектная произв'!D50-[1]р9!F58</f>
        <v>8.9387740000000004</v>
      </c>
    </row>
    <row r="57" spans="1:6" x14ac:dyDescent="0.2">
      <c r="A57" s="34" t="s">
        <v>94</v>
      </c>
      <c r="B57" s="34" t="s">
        <v>95</v>
      </c>
      <c r="C57" s="33" t="s">
        <v>133</v>
      </c>
      <c r="D57" s="33" t="s">
        <v>19</v>
      </c>
      <c r="E57" s="33" t="s">
        <v>19</v>
      </c>
      <c r="F57" s="33">
        <f>'[1]проектная произв'!D59-[1]р9!F53</f>
        <v>1.729331</v>
      </c>
    </row>
    <row r="58" spans="1:6" x14ac:dyDescent="0.2">
      <c r="A58" s="34" t="s">
        <v>96</v>
      </c>
      <c r="B58" s="34" t="s">
        <v>97</v>
      </c>
      <c r="C58" s="33" t="s">
        <v>133</v>
      </c>
      <c r="D58" s="33" t="s">
        <v>19</v>
      </c>
      <c r="E58" s="33" t="s">
        <v>19</v>
      </c>
      <c r="F58" s="33">
        <f>'[1]проектная произв'!D60-[1]р9!F55</f>
        <v>1.3641346666666667</v>
      </c>
    </row>
    <row r="59" spans="1:6" x14ac:dyDescent="0.2">
      <c r="A59" s="34" t="s">
        <v>98</v>
      </c>
      <c r="B59" s="34" t="s">
        <v>99</v>
      </c>
      <c r="C59" s="33" t="s">
        <v>133</v>
      </c>
      <c r="D59" s="33" t="s">
        <v>19</v>
      </c>
      <c r="E59" s="33" t="s">
        <v>19</v>
      </c>
      <c r="F59" s="33">
        <f>'[1]проектная произв'!D63-[1]р9!F56</f>
        <v>0.99227699999999996</v>
      </c>
    </row>
    <row r="60" spans="1:6" ht="12.75" customHeight="1" x14ac:dyDescent="0.2">
      <c r="A60" s="34" t="s">
        <v>100</v>
      </c>
      <c r="B60" s="34" t="s">
        <v>101</v>
      </c>
      <c r="C60" s="33" t="s">
        <v>133</v>
      </c>
      <c r="D60" s="33" t="s">
        <v>19</v>
      </c>
      <c r="E60" s="33" t="s">
        <v>19</v>
      </c>
      <c r="F60" s="33">
        <f>'[1]проектная произв'!D49-SUM([1]р9!F49:F52)</f>
        <v>22.838065</v>
      </c>
    </row>
    <row r="61" spans="1:6" ht="12.75" customHeight="1" x14ac:dyDescent="0.2">
      <c r="A61" s="34" t="s">
        <v>102</v>
      </c>
      <c r="B61" s="34" t="s">
        <v>103</v>
      </c>
      <c r="C61" s="33" t="s">
        <v>133</v>
      </c>
      <c r="D61" s="33" t="s">
        <v>19</v>
      </c>
      <c r="E61" s="33" t="s">
        <v>19</v>
      </c>
      <c r="F61" s="33">
        <f>'[1]проектная произв'!D48-[1]р9!F52</f>
        <v>1.4005293333333333</v>
      </c>
    </row>
    <row r="62" spans="1:6" ht="12.75" customHeight="1" x14ac:dyDescent="0.2">
      <c r="A62" s="34" t="s">
        <v>104</v>
      </c>
      <c r="B62" s="31" t="s">
        <v>105</v>
      </c>
      <c r="C62" s="33" t="s">
        <v>133</v>
      </c>
      <c r="D62" s="33" t="s">
        <v>19</v>
      </c>
      <c r="E62" s="33" t="s">
        <v>19</v>
      </c>
      <c r="F62" s="33">
        <f>'[1]проектная произв'!D55-[1]р9!F49</f>
        <v>0.67180468824306461</v>
      </c>
    </row>
    <row r="63" spans="1:6" ht="12.75" customHeight="1" x14ac:dyDescent="0.2">
      <c r="A63" s="34" t="s">
        <v>106</v>
      </c>
      <c r="B63" s="31" t="s">
        <v>107</v>
      </c>
      <c r="C63" s="33" t="s">
        <v>133</v>
      </c>
      <c r="D63" s="33" t="s">
        <v>19</v>
      </c>
      <c r="E63" s="33" t="s">
        <v>19</v>
      </c>
      <c r="F63" s="33">
        <f>'[1]проектная произв'!D56-[1]р9!F50</f>
        <v>1.0624148348745044</v>
      </c>
    </row>
    <row r="64" spans="1:6" ht="12.75" customHeight="1" x14ac:dyDescent="0.2">
      <c r="A64" s="34" t="s">
        <v>108</v>
      </c>
      <c r="B64" s="31" t="s">
        <v>109</v>
      </c>
      <c r="C64" s="33" t="s">
        <v>133</v>
      </c>
      <c r="D64" s="33" t="s">
        <v>19</v>
      </c>
      <c r="E64" s="33" t="s">
        <v>19</v>
      </c>
      <c r="F64" s="33">
        <f>'[1]проектная произв'!D57-[1]р9!F51</f>
        <v>0.34279049405548212</v>
      </c>
    </row>
    <row r="65" spans="1:6" x14ac:dyDescent="0.2">
      <c r="A65" s="39" t="s">
        <v>134</v>
      </c>
      <c r="B65" s="37"/>
      <c r="C65" s="40"/>
      <c r="D65" s="40"/>
      <c r="E65" s="40"/>
      <c r="F65" s="40"/>
    </row>
    <row r="66" spans="1:6" x14ac:dyDescent="0.2">
      <c r="A66" s="41" t="s">
        <v>135</v>
      </c>
      <c r="B66" s="42" t="s">
        <v>136</v>
      </c>
      <c r="C66" s="33" t="s">
        <v>133</v>
      </c>
      <c r="D66" s="33" t="s">
        <v>19</v>
      </c>
      <c r="E66" s="33" t="s">
        <v>19</v>
      </c>
      <c r="F66" s="46">
        <v>0.37830849807008488</v>
      </c>
    </row>
    <row r="67" spans="1:6" x14ac:dyDescent="0.2">
      <c r="A67" s="41" t="s">
        <v>137</v>
      </c>
      <c r="B67" s="42" t="s">
        <v>138</v>
      </c>
      <c r="C67" s="33" t="s">
        <v>133</v>
      </c>
      <c r="D67" s="33" t="s">
        <v>19</v>
      </c>
      <c r="E67" s="33" t="s">
        <v>19</v>
      </c>
      <c r="F67" s="46">
        <v>1.481506115401054</v>
      </c>
    </row>
    <row r="68" spans="1:6" x14ac:dyDescent="0.2">
      <c r="A68" s="41" t="s">
        <v>139</v>
      </c>
      <c r="B68" s="42" t="s">
        <v>140</v>
      </c>
      <c r="C68" s="33" t="s">
        <v>133</v>
      </c>
      <c r="D68" s="33" t="s">
        <v>19</v>
      </c>
      <c r="E68" s="33" t="s">
        <v>19</v>
      </c>
      <c r="F68" s="46">
        <v>111.11708340490082</v>
      </c>
    </row>
    <row r="69" spans="1:6" x14ac:dyDescent="0.2">
      <c r="A69" s="41" t="s">
        <v>139</v>
      </c>
      <c r="B69" s="42" t="s">
        <v>141</v>
      </c>
      <c r="C69" s="33" t="s">
        <v>133</v>
      </c>
      <c r="D69" s="33" t="s">
        <v>19</v>
      </c>
      <c r="E69" s="33" t="s">
        <v>19</v>
      </c>
      <c r="F69" s="46">
        <v>0.21859875998449504</v>
      </c>
    </row>
    <row r="70" spans="1:6" x14ac:dyDescent="0.2">
      <c r="A70" s="41" t="s">
        <v>139</v>
      </c>
      <c r="B70" s="42" t="s">
        <v>142</v>
      </c>
      <c r="C70" s="33" t="s">
        <v>133</v>
      </c>
      <c r="D70" s="33" t="s">
        <v>19</v>
      </c>
      <c r="E70" s="33" t="s">
        <v>19</v>
      </c>
      <c r="F70" s="46">
        <v>1.0945645391389689</v>
      </c>
    </row>
    <row r="71" spans="1:6" x14ac:dyDescent="0.2">
      <c r="A71" s="41" t="s">
        <v>139</v>
      </c>
      <c r="B71" s="42" t="s">
        <v>143</v>
      </c>
      <c r="C71" s="33" t="s">
        <v>133</v>
      </c>
      <c r="D71" s="33" t="s">
        <v>19</v>
      </c>
      <c r="E71" s="33" t="s">
        <v>19</v>
      </c>
      <c r="F71" s="46">
        <v>5.9225842086496625</v>
      </c>
    </row>
    <row r="72" spans="1:6" x14ac:dyDescent="0.2">
      <c r="A72" s="41" t="s">
        <v>139</v>
      </c>
      <c r="B72" s="42" t="s">
        <v>144</v>
      </c>
      <c r="C72" s="33" t="s">
        <v>133</v>
      </c>
      <c r="D72" s="33" t="s">
        <v>19</v>
      </c>
      <c r="E72" s="33" t="s">
        <v>19</v>
      </c>
      <c r="F72" s="46">
        <v>11.426850292971224</v>
      </c>
    </row>
    <row r="73" spans="1:6" x14ac:dyDescent="0.2">
      <c r="A73" s="41" t="s">
        <v>139</v>
      </c>
      <c r="B73" s="42" t="s">
        <v>145</v>
      </c>
      <c r="C73" s="33" t="s">
        <v>133</v>
      </c>
      <c r="D73" s="33" t="s">
        <v>19</v>
      </c>
      <c r="E73" s="33" t="s">
        <v>19</v>
      </c>
      <c r="F73" s="46">
        <v>1.1137053058910258</v>
      </c>
    </row>
    <row r="74" spans="1:6" x14ac:dyDescent="0.2">
      <c r="A74" s="41" t="s">
        <v>139</v>
      </c>
      <c r="B74" s="42" t="s">
        <v>146</v>
      </c>
      <c r="C74" s="33" t="s">
        <v>133</v>
      </c>
      <c r="D74" s="33" t="s">
        <v>19</v>
      </c>
      <c r="E74" s="33" t="s">
        <v>19</v>
      </c>
      <c r="F74" s="46">
        <v>0.54820338990520145</v>
      </c>
    </row>
    <row r="75" spans="1:6" x14ac:dyDescent="0.2">
      <c r="A75" s="41" t="s">
        <v>139</v>
      </c>
      <c r="B75" s="42" t="s">
        <v>147</v>
      </c>
      <c r="C75" s="33" t="s">
        <v>133</v>
      </c>
      <c r="D75" s="33" t="s">
        <v>19</v>
      </c>
      <c r="E75" s="33" t="s">
        <v>19</v>
      </c>
      <c r="F75" s="46">
        <v>1.1966125966089343</v>
      </c>
    </row>
    <row r="76" spans="1:6" x14ac:dyDescent="0.2">
      <c r="A76" s="41" t="s">
        <v>139</v>
      </c>
      <c r="B76" s="42" t="s">
        <v>148</v>
      </c>
      <c r="C76" s="33" t="s">
        <v>133</v>
      </c>
      <c r="D76" s="33" t="s">
        <v>19</v>
      </c>
      <c r="E76" s="33" t="s">
        <v>19</v>
      </c>
      <c r="F76" s="46">
        <v>2.8159444816095007</v>
      </c>
    </row>
    <row r="77" spans="1:6" x14ac:dyDescent="0.2">
      <c r="A77" s="41" t="s">
        <v>149</v>
      </c>
      <c r="B77" s="43" t="s">
        <v>150</v>
      </c>
      <c r="C77" s="33" t="s">
        <v>133</v>
      </c>
      <c r="D77" s="33" t="s">
        <v>19</v>
      </c>
      <c r="E77" s="33" t="s">
        <v>19</v>
      </c>
      <c r="F77" s="46">
        <v>1.1001602642295931</v>
      </c>
    </row>
    <row r="78" spans="1:6" x14ac:dyDescent="0.2">
      <c r="A78" s="41" t="s">
        <v>151</v>
      </c>
      <c r="B78" s="43" t="s">
        <v>152</v>
      </c>
      <c r="C78" s="33" t="s">
        <v>133</v>
      </c>
      <c r="D78" s="33" t="s">
        <v>19</v>
      </c>
      <c r="E78" s="33" t="s">
        <v>19</v>
      </c>
      <c r="F78" s="46">
        <v>0.11177392839263178</v>
      </c>
    </row>
    <row r="79" spans="1:6" x14ac:dyDescent="0.2">
      <c r="A79" s="41" t="s">
        <v>151</v>
      </c>
      <c r="B79" s="43" t="s">
        <v>153</v>
      </c>
      <c r="C79" s="33" t="s">
        <v>133</v>
      </c>
      <c r="D79" s="33" t="s">
        <v>19</v>
      </c>
      <c r="E79" s="33" t="s">
        <v>19</v>
      </c>
      <c r="F79" s="46">
        <v>0.64429644581162138</v>
      </c>
    </row>
    <row r="80" spans="1:6" x14ac:dyDescent="0.2">
      <c r="A80" s="41" t="s">
        <v>151</v>
      </c>
      <c r="B80" s="43" t="s">
        <v>154</v>
      </c>
      <c r="C80" s="33" t="s">
        <v>133</v>
      </c>
      <c r="D80" s="33" t="s">
        <v>19</v>
      </c>
      <c r="E80" s="33" t="s">
        <v>19</v>
      </c>
      <c r="F80" s="46">
        <v>0.54237716382493928</v>
      </c>
    </row>
    <row r="81" spans="1:9" x14ac:dyDescent="0.2">
      <c r="A81" s="41" t="s">
        <v>151</v>
      </c>
      <c r="B81" s="43" t="s">
        <v>155</v>
      </c>
      <c r="C81" s="33" t="s">
        <v>133</v>
      </c>
      <c r="D81" s="33" t="s">
        <v>19</v>
      </c>
      <c r="E81" s="33" t="s">
        <v>19</v>
      </c>
      <c r="F81" s="46">
        <v>0.22115050524260205</v>
      </c>
    </row>
    <row r="82" spans="1:9" x14ac:dyDescent="0.2">
      <c r="A82" s="63" t="s">
        <v>110</v>
      </c>
      <c r="B82" s="63"/>
      <c r="C82" s="63"/>
      <c r="D82" s="63"/>
      <c r="E82" s="63"/>
      <c r="F82" s="63"/>
      <c r="G82" s="64"/>
      <c r="H82" s="64"/>
      <c r="I82" s="64"/>
    </row>
  </sheetData>
  <mergeCells count="4">
    <mergeCell ref="A6:F6"/>
    <mergeCell ref="A7:F7"/>
    <mergeCell ref="A8:F8"/>
    <mergeCell ref="A82:I82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Базанова Светлана Дмитриевна</dc:creator>
  <cp:lastModifiedBy>Иванова Виктория Владимировна</cp:lastModifiedBy>
  <dcterms:created xsi:type="dcterms:W3CDTF">2021-12-20T06:19:22Z</dcterms:created>
  <dcterms:modified xsi:type="dcterms:W3CDTF">2021-12-21T01:39:50Z</dcterms:modified>
</cp:coreProperties>
</file>