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РС" sheetId="3" r:id="rId1"/>
    <sheet name="РС (2)" sheetId="4" r:id="rId2"/>
  </sheets>
  <definedNames>
    <definedName name="_xlnm.Print_Area" localSheetId="0">РС!$A$1:$J$44</definedName>
    <definedName name="_xlnm.Print_Area" localSheetId="1">'РС (2)'!$A$1:$J$50</definedName>
  </definedNames>
  <calcPr calcId="162913"/>
</workbook>
</file>

<file path=xl/calcChain.xml><?xml version="1.0" encoding="utf-8"?>
<calcChain xmlns="http://schemas.openxmlformats.org/spreadsheetml/2006/main">
  <c r="F12" i="4" l="1"/>
  <c r="F10" i="4" l="1"/>
  <c r="F32" i="4" l="1"/>
  <c r="F23" i="4"/>
  <c r="M51" i="4" l="1"/>
  <c r="F9" i="4" l="1"/>
  <c r="F19" i="3" l="1"/>
  <c r="F12" i="3"/>
  <c r="F27" i="3"/>
  <c r="F10" i="3" l="1"/>
  <c r="F9" i="3" s="1"/>
</calcChain>
</file>

<file path=xl/sharedStrings.xml><?xml version="1.0" encoding="utf-8"?>
<sst xmlns="http://schemas.openxmlformats.org/spreadsheetml/2006/main" count="208" uniqueCount="106">
  <si>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</si>
  <si>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</si>
  <si>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</si>
  <si>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</si>
  <si>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</si>
  <si>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</si>
  <si>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</si>
  <si>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</si>
  <si>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</si>
  <si>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</si>
  <si>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</si>
  <si>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</si>
  <si>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</si>
  <si>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</si>
  <si>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</si>
  <si>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</si>
  <si>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</si>
  <si>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</si>
  <si>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</si>
  <si>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</si>
  <si>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</si>
  <si>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</si>
  <si>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</si>
  <si>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</si>
  <si>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</si>
  <si>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</si>
  <si>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</si>
  <si>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</si>
  <si>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3</t>
  </si>
  <si>
    <t>4</t>
  </si>
  <si>
    <t>5</t>
  </si>
  <si>
    <t>6</t>
  </si>
  <si>
    <t>7</t>
  </si>
  <si>
    <t>8</t>
  </si>
  <si>
    <t>Новые объекты:</t>
  </si>
  <si>
    <t>4.1</t>
  </si>
  <si>
    <t>5.1</t>
  </si>
  <si>
    <t>5.2</t>
  </si>
  <si>
    <t>5.3</t>
  </si>
  <si>
    <t>Мероприятия по технологическому присоединению к газораспределительным сетям</t>
  </si>
  <si>
    <t>8.1</t>
  </si>
  <si>
    <t>8.2</t>
  </si>
  <si>
    <t>8.3</t>
  </si>
  <si>
    <t>8.4</t>
  </si>
  <si>
    <t>5.4</t>
  </si>
  <si>
    <t>спецнадбавка</t>
  </si>
  <si>
    <t>Административное здание Общества, обеспечивающего предоставление коммунальных услуг</t>
  </si>
  <si>
    <t>Блок АДС 2-этажный. Лит. В, В1, 1973 г.п., Якутск, ул.П.Алексеева 64, S=1010,9м2, инв.№0006250.</t>
  </si>
  <si>
    <t xml:space="preserve">Производственная площадка по ул. П. Алексеева, 64 в г. Якутске, инв.№00-036168 </t>
  </si>
  <si>
    <t>Административное здание, Лит.А, А1 2-этажн.г.Якутск,ул.П.Алексеева, 64.S=1048,3м2, инв.№0006249</t>
  </si>
  <si>
    <t>Газовый участок в с. Бердигестях Горного улуса РС (Я)</t>
  </si>
  <si>
    <t xml:space="preserve">Сеть газораспределения высокого давления по ул. Петра Алексеева (от ул. Лермонтова до ул. Пояркова) в г. Якутске. </t>
  </si>
  <si>
    <t>Уличный газопровод ул.П.Алексеева (от ул. Лермонтова до ул. Горького) литера II, инв.№0006576</t>
  </si>
  <si>
    <t>Газопровод ГРС-ГРП Якутской ГРЭС литера I, инв.№ 0006586</t>
  </si>
  <si>
    <t>Сеть газораспределения высокого давления по ул. Дежнева</t>
  </si>
  <si>
    <t>Система отображения диспетчерской информации УГРС</t>
  </si>
  <si>
    <t>Газопровод высокого давления ГРС Покровск-Мохсоголлох</t>
  </si>
  <si>
    <t>Газораспределительные сети ГО "Жатай"</t>
  </si>
  <si>
    <t>4.2</t>
  </si>
  <si>
    <t>Установка ННБ</t>
  </si>
  <si>
    <t>Седельный тягач Shacman</t>
  </si>
  <si>
    <t>4.3</t>
  </si>
  <si>
    <t>4.4</t>
  </si>
  <si>
    <t>4.5</t>
  </si>
  <si>
    <t>4.6</t>
  </si>
  <si>
    <t>5.5</t>
  </si>
  <si>
    <t>в сфере транспортировки газа по газораспределительным сетям Центрального энергорайона</t>
  </si>
  <si>
    <t>спецнадбавка и амортизация</t>
  </si>
  <si>
    <t>Приложение 1</t>
  </si>
  <si>
    <t>Иванов М.В.</t>
  </si>
  <si>
    <t>Главный инженер УГРС__________________________________</t>
  </si>
  <si>
    <t>Иванов С.Я.</t>
  </si>
  <si>
    <t>Начальник СТПиС УГРС_________________________________</t>
  </si>
  <si>
    <t>Петухов Н.А.</t>
  </si>
  <si>
    <t>Начальник ОКС УГРС__________________________________</t>
  </si>
  <si>
    <t>Неустроев  Ф.С.</t>
  </si>
  <si>
    <t>Начальник ПО УГРС____________________________________</t>
  </si>
  <si>
    <t>Информация об инвестиционных программах УГРС АО "Сахатранснефтегаз" за 2025 год</t>
  </si>
  <si>
    <t xml:space="preserve">Сеть газораспределения высокого давления по ул. Петра Алексеева (от ул. Пояркова до ул. Орджоникидзе) в г. Якутске. </t>
  </si>
  <si>
    <t xml:space="preserve">Сеть газораспределения высокого давления от АГРС "Звероферма" до ГРП "Городское" в г.Покровске. 1 этап  </t>
  </si>
  <si>
    <t>Уличный газопровод П.Алексеева (от Орджоникидзе до ул.Горького) литера I инв.№0006373</t>
  </si>
  <si>
    <t xml:space="preserve">Сеть газораспределения в/д от ГРС до котельной по ул. Воинская в г. Якутске, инв.№00-021379 </t>
  </si>
  <si>
    <t xml:space="preserve">газопровод в/д от ул. Осипенко до кожкомбината (Даркылахская) литера 1Г инв.№0006395 </t>
  </si>
  <si>
    <t>Уличный газопровод к водоузлу №1 (50 лет Советской Армии) литера 19Г инв.№0006413</t>
  </si>
  <si>
    <t xml:space="preserve">Уличный газопровод (Б.Чижика (1-ой Пятилетки)) литера 9Г №0006403 </t>
  </si>
  <si>
    <t>5.6</t>
  </si>
  <si>
    <t xml:space="preserve">Сеть газораспределения высокого давления ГРС - Жатай (для выполнения мероприятий по технологическому присоединению) инв. №00-039788 </t>
  </si>
  <si>
    <t>Рентгеновский аппарат ICM SITE-X D1802</t>
  </si>
  <si>
    <t>Комплекс цифровой радиографии КАРАТ РТС 1036 с гибким детектором</t>
  </si>
  <si>
    <t xml:space="preserve">Чайка-Сервис 2784CB Бортовой с КМУ XCMG-68-4 на шасси ГАЗ-С42А43 Садко NEXT с двухрядной кабиной </t>
  </si>
  <si>
    <t>Ультразвуковой дефектоскоп Альфаскан 1</t>
  </si>
  <si>
    <t xml:space="preserve">Система хранения данных </t>
  </si>
  <si>
    <t>Сеть газораспределения высокого давления ГРС-Жатай. 2 этап (для создания возможности технологического присоединения)</t>
  </si>
  <si>
    <t>Сеть газораспределения высокого давления 1,2МПа по Маганскому тракту 2 км со строительством ГГРП для создания возможности технологического присоединения</t>
  </si>
  <si>
    <t>Сеть газораспределения высокого давления 0,6МПа от ГГРП по Маганскому тракту 2 км с установкой ГРП на ул.О.Кошевого до ул.Жуковского с переврезкой к существующим сетям высокого давления для создания возможности технологического присоединения</t>
  </si>
  <si>
    <t xml:space="preserve">Сеть газораспределения низкого давления по ул. Трофимова-ул. Николаева в с.Тулагино для создания возможности технологического присоединения (1 этап) </t>
  </si>
  <si>
    <t>4.7</t>
  </si>
  <si>
    <t>Информация об инвестиционных программах УГРС АО "Сахатранснефтегаз" план на 2025 год</t>
  </si>
  <si>
    <t>8.5</t>
  </si>
  <si>
    <t>Мероприятия по технологическому присоединению к распределительным сетям</t>
  </si>
  <si>
    <t xml:space="preserve">Мероприятия по строительству распределительных сетей в рамках догазификации </t>
  </si>
  <si>
    <t>4.8</t>
  </si>
  <si>
    <t>Газовый участок в с. Бердигестях Горного улуса РС (Я). Теплая стоянка</t>
  </si>
  <si>
    <t>Сеть газораспределения низкого давления по ул. Комсомольская, Суздалова, Касьянова в с. Крест-Кытыл закольцовкой с ГРП по ул. Москвитина для создания возможности технологического присоединения</t>
  </si>
  <si>
    <t>4.9</t>
  </si>
  <si>
    <t>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</si>
</sst>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64" fontId="4" fillId="2" borderId="0" xfId="3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view="pageBreakPreview" topLeftCell="A17" zoomScale="90" zoomScaleNormal="85" zoomScaleSheetLayoutView="90" workbookViewId="0">
      <selection activeCell="F27" sqref="F27"/>
    </sheetView>
  </sheetViews>
  <sheetFormatPr defaultRowHeight="15" x14ac:dyDescent="0.25"/>
  <cols>
    <col min="1" max="1" width="9.140625" style="23"/>
    <col min="2" max="2" width="56.28515625" style="24" customWidth="1"/>
    <col min="3" max="3" width="16" style="24" customWidth="1"/>
    <col min="4" max="4" width="11.28515625" style="24" customWidth="1"/>
    <col min="5" max="5" width="14.28515625" style="25" customWidth="1"/>
    <col min="6" max="6" width="15.85546875" style="24" customWidth="1"/>
    <col min="7" max="7" width="14" style="24" customWidth="1"/>
    <col min="8" max="10" width="16.28515625" style="24" customWidth="1"/>
    <col min="11" max="11" width="9.140625" style="24"/>
    <col min="12" max="12" width="11" style="24" customWidth="1"/>
    <col min="13" max="13" width="11.7109375" style="24" customWidth="1"/>
    <col min="14" max="16384" width="9.140625" style="24"/>
  </cols>
  <sheetData>
    <row r="1" spans="1:16" hidden="1" x14ac:dyDescent="0.25">
      <c r="I1" s="73" t="s">
        <v>68</v>
      </c>
      <c r="J1" s="73"/>
    </row>
    <row r="2" spans="1:16" s="22" customFormat="1" ht="21" customHeight="1" x14ac:dyDescent="0.25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6" s="22" customFormat="1" ht="18" customHeight="1" x14ac:dyDescent="0.25">
      <c r="A3" s="67" t="s">
        <v>66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s="22" customFormat="1" x14ac:dyDescent="0.25">
      <c r="A4" s="6"/>
      <c r="B4" s="19"/>
      <c r="C4" s="19"/>
      <c r="D4" s="19"/>
      <c r="E4" s="10"/>
      <c r="F4" s="3"/>
      <c r="G4" s="3"/>
      <c r="H4" s="19"/>
      <c r="I4" s="19"/>
      <c r="J4" s="19"/>
    </row>
    <row r="5" spans="1:16" x14ac:dyDescent="0.25">
      <c r="J5" s="26" t="s">
        <v>16</v>
      </c>
    </row>
    <row r="6" spans="1:16" ht="32.25" customHeight="1" x14ac:dyDescent="0.25">
      <c r="A6" s="68" t="s">
        <v>0</v>
      </c>
      <c r="B6" s="69" t="s">
        <v>1</v>
      </c>
      <c r="C6" s="69" t="s">
        <v>2</v>
      </c>
      <c r="D6" s="69"/>
      <c r="E6" s="69" t="s">
        <v>3</v>
      </c>
      <c r="F6" s="69"/>
      <c r="G6" s="69"/>
      <c r="H6" s="69" t="s">
        <v>4</v>
      </c>
      <c r="I6" s="69"/>
      <c r="J6" s="69"/>
    </row>
    <row r="7" spans="1:16" ht="75" x14ac:dyDescent="0.25">
      <c r="A7" s="68"/>
      <c r="B7" s="69"/>
      <c r="C7" s="21" t="s">
        <v>5</v>
      </c>
      <c r="D7" s="21" t="s">
        <v>6</v>
      </c>
      <c r="E7" s="11" t="s">
        <v>7</v>
      </c>
      <c r="F7" s="21" t="s">
        <v>8</v>
      </c>
      <c r="G7" s="21" t="s">
        <v>18</v>
      </c>
      <c r="H7" s="21" t="s">
        <v>9</v>
      </c>
      <c r="I7" s="21" t="s">
        <v>10</v>
      </c>
      <c r="J7" s="21" t="s">
        <v>19</v>
      </c>
    </row>
    <row r="8" spans="1:16" x14ac:dyDescent="0.25">
      <c r="A8" s="20"/>
      <c r="B8" s="21">
        <v>2</v>
      </c>
      <c r="C8" s="21">
        <v>3</v>
      </c>
      <c r="D8" s="21">
        <v>4</v>
      </c>
      <c r="E8" s="11">
        <v>5</v>
      </c>
      <c r="F8" s="21">
        <v>6</v>
      </c>
      <c r="G8" s="21">
        <v>7</v>
      </c>
      <c r="H8" s="1">
        <v>8</v>
      </c>
      <c r="I8" s="21">
        <v>9</v>
      </c>
      <c r="J8" s="21">
        <v>10</v>
      </c>
      <c r="M8" s="27"/>
      <c r="P8" s="28"/>
    </row>
    <row r="9" spans="1:16" s="22" customFormat="1" ht="29.25" customHeight="1" x14ac:dyDescent="0.25">
      <c r="A9" s="7">
        <v>1</v>
      </c>
      <c r="B9" s="2" t="s">
        <v>23</v>
      </c>
      <c r="C9" s="65"/>
      <c r="D9" s="65"/>
      <c r="E9" s="65"/>
      <c r="F9" s="5">
        <f>F10+F27</f>
        <v>743291.36257</v>
      </c>
      <c r="G9" s="5" t="s">
        <v>27</v>
      </c>
      <c r="H9" s="17"/>
      <c r="I9" s="17"/>
      <c r="J9" s="17"/>
    </row>
    <row r="10" spans="1:16" ht="29.25" customHeight="1" x14ac:dyDescent="0.25">
      <c r="A10" s="7">
        <v>2</v>
      </c>
      <c r="B10" s="9" t="s">
        <v>22</v>
      </c>
      <c r="C10" s="65"/>
      <c r="D10" s="65"/>
      <c r="E10" s="65"/>
      <c r="F10" s="5">
        <f>F12+F19</f>
        <v>665598.23256999999</v>
      </c>
      <c r="G10" s="5" t="s">
        <v>27</v>
      </c>
      <c r="H10" s="18"/>
      <c r="I10" s="18"/>
      <c r="J10" s="18"/>
    </row>
    <row r="11" spans="1:16" ht="37.5" customHeight="1" x14ac:dyDescent="0.25">
      <c r="A11" s="7" t="s">
        <v>28</v>
      </c>
      <c r="B11" s="2" t="s">
        <v>20</v>
      </c>
      <c r="C11" s="64"/>
      <c r="D11" s="64"/>
      <c r="E11" s="64"/>
      <c r="F11" s="64"/>
      <c r="G11" s="64"/>
      <c r="H11" s="64"/>
      <c r="I11" s="64"/>
      <c r="J11" s="64"/>
      <c r="L11" s="29"/>
    </row>
    <row r="12" spans="1:16" s="22" customFormat="1" ht="37.5" customHeight="1" x14ac:dyDescent="0.25">
      <c r="A12" s="7" t="s">
        <v>29</v>
      </c>
      <c r="B12" s="2" t="s">
        <v>34</v>
      </c>
      <c r="C12" s="63"/>
      <c r="D12" s="63"/>
      <c r="E12" s="63"/>
      <c r="F12" s="5">
        <f>SUM(F13:F18)+1744.23+632.81</f>
        <v>472813.97</v>
      </c>
      <c r="G12" s="1" t="s">
        <v>67</v>
      </c>
      <c r="H12" s="63"/>
      <c r="I12" s="63"/>
      <c r="J12" s="63"/>
    </row>
    <row r="13" spans="1:16" s="22" customFormat="1" ht="37.5" customHeight="1" x14ac:dyDescent="0.25">
      <c r="A13" s="20" t="s">
        <v>35</v>
      </c>
      <c r="B13" s="41" t="s">
        <v>39</v>
      </c>
      <c r="C13" s="63"/>
      <c r="D13" s="63"/>
      <c r="E13" s="63"/>
      <c r="F13" s="13">
        <v>371916</v>
      </c>
      <c r="G13" s="4" t="s">
        <v>45</v>
      </c>
      <c r="H13" s="17"/>
      <c r="I13" s="17"/>
      <c r="J13" s="17"/>
    </row>
    <row r="14" spans="1:16" s="22" customFormat="1" ht="37.5" customHeight="1" x14ac:dyDescent="0.25">
      <c r="A14" s="45" t="s">
        <v>58</v>
      </c>
      <c r="B14" s="15" t="s">
        <v>50</v>
      </c>
      <c r="C14" s="43"/>
      <c r="D14" s="43"/>
      <c r="E14" s="43"/>
      <c r="F14" s="14">
        <v>40256.18</v>
      </c>
      <c r="G14" s="4" t="s">
        <v>27</v>
      </c>
      <c r="H14" s="43"/>
      <c r="I14" s="43"/>
      <c r="J14" s="43"/>
    </row>
    <row r="15" spans="1:16" s="22" customFormat="1" ht="37.5" customHeight="1" x14ac:dyDescent="0.25">
      <c r="A15" s="45" t="s">
        <v>61</v>
      </c>
      <c r="B15" s="15" t="s">
        <v>51</v>
      </c>
      <c r="C15" s="43"/>
      <c r="D15" s="43"/>
      <c r="E15" s="43"/>
      <c r="F15" s="14">
        <v>24983.24</v>
      </c>
      <c r="G15" s="4" t="s">
        <v>27</v>
      </c>
      <c r="H15" s="43"/>
      <c r="I15" s="43"/>
      <c r="J15" s="43"/>
    </row>
    <row r="16" spans="1:16" s="22" customFormat="1" ht="37.5" customHeight="1" x14ac:dyDescent="0.25">
      <c r="A16" s="45" t="s">
        <v>62</v>
      </c>
      <c r="B16" s="15" t="s">
        <v>46</v>
      </c>
      <c r="C16" s="43"/>
      <c r="D16" s="43"/>
      <c r="E16" s="43"/>
      <c r="F16" s="14">
        <v>15939.33</v>
      </c>
      <c r="G16" s="4" t="s">
        <v>27</v>
      </c>
      <c r="H16" s="43"/>
      <c r="I16" s="43"/>
      <c r="J16" s="43"/>
    </row>
    <row r="17" spans="1:10" s="22" customFormat="1" ht="57" customHeight="1" x14ac:dyDescent="0.25">
      <c r="A17" s="45" t="s">
        <v>63</v>
      </c>
      <c r="B17" s="15" t="s">
        <v>54</v>
      </c>
      <c r="C17" s="43"/>
      <c r="D17" s="43"/>
      <c r="E17" s="43"/>
      <c r="F17" s="14">
        <v>8452.83</v>
      </c>
      <c r="G17" s="4" t="s">
        <v>27</v>
      </c>
      <c r="H17" s="43"/>
      <c r="I17" s="43"/>
      <c r="J17" s="43"/>
    </row>
    <row r="18" spans="1:10" s="22" customFormat="1" ht="53.25" customHeight="1" x14ac:dyDescent="0.25">
      <c r="A18" s="45" t="s">
        <v>64</v>
      </c>
      <c r="B18" s="15" t="s">
        <v>56</v>
      </c>
      <c r="C18" s="43"/>
      <c r="D18" s="43"/>
      <c r="E18" s="43"/>
      <c r="F18" s="14">
        <v>8889.35</v>
      </c>
      <c r="G18" s="4" t="s">
        <v>27</v>
      </c>
      <c r="H18" s="43"/>
      <c r="I18" s="43"/>
      <c r="J18" s="43"/>
    </row>
    <row r="19" spans="1:10" s="22" customFormat="1" ht="37.5" customHeight="1" x14ac:dyDescent="0.25">
      <c r="A19" s="7" t="s">
        <v>30</v>
      </c>
      <c r="B19" s="2" t="s">
        <v>21</v>
      </c>
      <c r="C19" s="63"/>
      <c r="D19" s="63"/>
      <c r="E19" s="63"/>
      <c r="F19" s="5">
        <f>SUM(F20:F24)+38605.9</f>
        <v>192784.26256999999</v>
      </c>
      <c r="G19" s="4" t="s">
        <v>27</v>
      </c>
      <c r="H19" s="63"/>
      <c r="I19" s="63"/>
      <c r="J19" s="63"/>
    </row>
    <row r="20" spans="1:10" s="22" customFormat="1" ht="37.5" customHeight="1" x14ac:dyDescent="0.25">
      <c r="A20" s="20" t="s">
        <v>36</v>
      </c>
      <c r="B20" s="15" t="s">
        <v>47</v>
      </c>
      <c r="C20" s="70"/>
      <c r="D20" s="71"/>
      <c r="E20" s="72"/>
      <c r="F20" s="14">
        <v>9238.2900000000009</v>
      </c>
      <c r="G20" s="4" t="s">
        <v>27</v>
      </c>
      <c r="H20" s="17"/>
      <c r="I20" s="17"/>
      <c r="J20" s="17"/>
    </row>
    <row r="21" spans="1:10" s="22" customFormat="1" ht="37.5" customHeight="1" x14ac:dyDescent="0.25">
      <c r="A21" s="45" t="s">
        <v>37</v>
      </c>
      <c r="B21" s="15" t="s">
        <v>48</v>
      </c>
      <c r="C21" s="70"/>
      <c r="D21" s="71"/>
      <c r="E21" s="72"/>
      <c r="F21" s="14">
        <v>13726.24</v>
      </c>
      <c r="G21" s="4" t="s">
        <v>27</v>
      </c>
      <c r="H21" s="17"/>
      <c r="I21" s="17"/>
      <c r="J21" s="17"/>
    </row>
    <row r="22" spans="1:10" s="22" customFormat="1" ht="40.5" customHeight="1" x14ac:dyDescent="0.25">
      <c r="A22" s="45" t="s">
        <v>38</v>
      </c>
      <c r="B22" s="15" t="s">
        <v>49</v>
      </c>
      <c r="C22" s="70"/>
      <c r="D22" s="71"/>
      <c r="E22" s="72"/>
      <c r="F22" s="14">
        <v>55803.492570000002</v>
      </c>
      <c r="G22" s="4" t="s">
        <v>27</v>
      </c>
      <c r="H22" s="17"/>
      <c r="I22" s="17"/>
      <c r="J22" s="17"/>
    </row>
    <row r="23" spans="1:10" s="22" customFormat="1" ht="57" customHeight="1" x14ac:dyDescent="0.25">
      <c r="A23" s="45" t="s">
        <v>44</v>
      </c>
      <c r="B23" s="15" t="s">
        <v>52</v>
      </c>
      <c r="C23" s="70"/>
      <c r="D23" s="71"/>
      <c r="E23" s="72"/>
      <c r="F23" s="14">
        <v>17673.12</v>
      </c>
      <c r="G23" s="4" t="s">
        <v>27</v>
      </c>
      <c r="H23" s="43"/>
      <c r="I23" s="43"/>
      <c r="J23" s="43"/>
    </row>
    <row r="24" spans="1:10" s="22" customFormat="1" ht="53.25" customHeight="1" x14ac:dyDescent="0.25">
      <c r="A24" s="45" t="s">
        <v>65</v>
      </c>
      <c r="B24" s="15" t="s">
        <v>53</v>
      </c>
      <c r="C24" s="70"/>
      <c r="D24" s="71"/>
      <c r="E24" s="72"/>
      <c r="F24" s="14">
        <v>57737.22</v>
      </c>
      <c r="G24" s="4" t="s">
        <v>27</v>
      </c>
      <c r="H24" s="43"/>
      <c r="I24" s="43"/>
      <c r="J24" s="43"/>
    </row>
    <row r="25" spans="1:10" s="22" customFormat="1" ht="37.5" customHeight="1" x14ac:dyDescent="0.25">
      <c r="A25" s="7" t="s">
        <v>31</v>
      </c>
      <c r="B25" s="2" t="s">
        <v>24</v>
      </c>
      <c r="C25" s="76"/>
      <c r="D25" s="77"/>
      <c r="E25" s="78"/>
      <c r="F25" s="5">
        <v>0</v>
      </c>
      <c r="G25" s="5"/>
      <c r="H25" s="63"/>
      <c r="I25" s="63"/>
      <c r="J25" s="63"/>
    </row>
    <row r="26" spans="1:10" s="22" customFormat="1" ht="37.5" customHeight="1" x14ac:dyDescent="0.25">
      <c r="A26" s="7" t="s">
        <v>32</v>
      </c>
      <c r="B26" s="2" t="s">
        <v>25</v>
      </c>
      <c r="C26" s="63"/>
      <c r="D26" s="63"/>
      <c r="E26" s="63"/>
      <c r="F26" s="4">
        <v>0</v>
      </c>
      <c r="G26" s="4"/>
      <c r="H26" s="63"/>
      <c r="I26" s="63"/>
      <c r="J26" s="63"/>
    </row>
    <row r="27" spans="1:10" s="22" customFormat="1" ht="37.5" customHeight="1" x14ac:dyDescent="0.25">
      <c r="A27" s="7" t="s">
        <v>33</v>
      </c>
      <c r="B27" s="2" t="s">
        <v>26</v>
      </c>
      <c r="C27" s="63"/>
      <c r="D27" s="63"/>
      <c r="E27" s="63"/>
      <c r="F27" s="5">
        <f>60348.22+17344.91</f>
        <v>77693.13</v>
      </c>
      <c r="G27" s="5" t="s">
        <v>27</v>
      </c>
      <c r="H27" s="64"/>
      <c r="I27" s="64"/>
      <c r="J27" s="64"/>
    </row>
    <row r="28" spans="1:10" x14ac:dyDescent="0.25">
      <c r="A28" s="20" t="s">
        <v>40</v>
      </c>
      <c r="B28" s="42" t="s">
        <v>55</v>
      </c>
      <c r="C28" s="18"/>
      <c r="D28" s="18"/>
      <c r="E28" s="18"/>
      <c r="F28" s="5">
        <v>9375</v>
      </c>
      <c r="G28" s="5" t="s">
        <v>27</v>
      </c>
      <c r="H28" s="18"/>
      <c r="I28" s="18"/>
      <c r="J28" s="18"/>
    </row>
    <row r="29" spans="1:10" x14ac:dyDescent="0.25">
      <c r="A29" s="20" t="s">
        <v>41</v>
      </c>
      <c r="B29" s="42" t="s">
        <v>57</v>
      </c>
      <c r="C29" s="18"/>
      <c r="D29" s="18"/>
      <c r="E29" s="18"/>
      <c r="F29" s="5">
        <v>16415.900000000001</v>
      </c>
      <c r="G29" s="5" t="s">
        <v>27</v>
      </c>
      <c r="H29" s="18"/>
      <c r="I29" s="18"/>
      <c r="J29" s="18"/>
    </row>
    <row r="30" spans="1:10" x14ac:dyDescent="0.25">
      <c r="A30" s="45" t="s">
        <v>42</v>
      </c>
      <c r="B30" s="42" t="s">
        <v>59</v>
      </c>
      <c r="C30" s="44"/>
      <c r="D30" s="44"/>
      <c r="E30" s="44"/>
      <c r="F30" s="5">
        <v>21706.21</v>
      </c>
      <c r="G30" s="5" t="s">
        <v>27</v>
      </c>
      <c r="H30" s="44"/>
      <c r="I30" s="44"/>
      <c r="J30" s="44"/>
    </row>
    <row r="31" spans="1:10" x14ac:dyDescent="0.25">
      <c r="A31" s="45" t="s">
        <v>43</v>
      </c>
      <c r="B31" s="42" t="s">
        <v>60</v>
      </c>
      <c r="C31" s="44"/>
      <c r="D31" s="44"/>
      <c r="E31" s="44"/>
      <c r="F31" s="5">
        <v>7308.15</v>
      </c>
      <c r="G31" s="5" t="s">
        <v>27</v>
      </c>
      <c r="H31" s="44"/>
      <c r="I31" s="44"/>
      <c r="J31" s="44"/>
    </row>
    <row r="32" spans="1:10" x14ac:dyDescent="0.25">
      <c r="B32" s="30"/>
    </row>
    <row r="33" spans="1:54" x14ac:dyDescent="0.25">
      <c r="B33" s="30"/>
    </row>
    <row r="34" spans="1:54" x14ac:dyDescent="0.25">
      <c r="A34" s="75" t="s">
        <v>11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54" ht="28.5" customHeight="1" x14ac:dyDescent="0.25">
      <c r="A35" s="74" t="s">
        <v>12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54" ht="30" customHeight="1" x14ac:dyDescent="0.25">
      <c r="A36" s="74" t="s">
        <v>13</v>
      </c>
      <c r="B36" s="74"/>
      <c r="C36" s="74"/>
      <c r="D36" s="74"/>
      <c r="E36" s="74"/>
      <c r="F36" s="74"/>
      <c r="G36" s="74"/>
      <c r="H36" s="74"/>
      <c r="I36" s="74"/>
      <c r="J36" s="74"/>
    </row>
    <row r="37" spans="1:54" ht="21" customHeight="1" x14ac:dyDescent="0.25">
      <c r="A37" s="74" t="s">
        <v>14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54" ht="27.75" customHeight="1" x14ac:dyDescent="0.25">
      <c r="A38" s="74" t="s">
        <v>15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54" x14ac:dyDescent="0.25">
      <c r="A39" s="74" t="s">
        <v>17</v>
      </c>
      <c r="B39" s="74"/>
      <c r="C39" s="74"/>
      <c r="D39" s="74"/>
      <c r="E39" s="74"/>
      <c r="F39" s="74"/>
      <c r="G39" s="74"/>
      <c r="H39" s="74"/>
      <c r="I39" s="74"/>
      <c r="J39" s="74"/>
    </row>
    <row r="40" spans="1:54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54" ht="30" x14ac:dyDescent="0.25">
      <c r="A41" s="46"/>
      <c r="B41" s="56" t="s">
        <v>70</v>
      </c>
      <c r="C41" s="46" t="s">
        <v>69</v>
      </c>
      <c r="D41" s="46"/>
      <c r="E41" s="46"/>
      <c r="F41" s="46"/>
      <c r="G41" s="46"/>
      <c r="H41" s="46"/>
      <c r="I41" s="46"/>
      <c r="J41" s="46"/>
    </row>
    <row r="42" spans="1:54" ht="30" x14ac:dyDescent="0.25">
      <c r="A42" s="46"/>
      <c r="B42" s="56" t="s">
        <v>76</v>
      </c>
      <c r="C42" s="46" t="s">
        <v>71</v>
      </c>
      <c r="D42" s="46"/>
      <c r="E42" s="46"/>
      <c r="F42" s="46"/>
      <c r="G42" s="46"/>
      <c r="H42" s="46"/>
      <c r="I42" s="46"/>
      <c r="J42" s="46"/>
    </row>
    <row r="43" spans="1:54" ht="30" x14ac:dyDescent="0.25">
      <c r="A43" s="46"/>
      <c r="B43" s="56" t="s">
        <v>72</v>
      </c>
      <c r="C43" s="46" t="s">
        <v>73</v>
      </c>
      <c r="D43" s="46"/>
      <c r="E43" s="46"/>
      <c r="F43" s="46"/>
      <c r="G43" s="46"/>
      <c r="H43" s="46"/>
      <c r="I43" s="46"/>
      <c r="J43" s="46"/>
    </row>
    <row r="44" spans="1:54" ht="30" x14ac:dyDescent="0.25">
      <c r="A44" s="46"/>
      <c r="B44" s="56" t="s">
        <v>74</v>
      </c>
      <c r="C44" s="46" t="s">
        <v>75</v>
      </c>
      <c r="D44" s="46"/>
      <c r="E44" s="46"/>
      <c r="F44" s="46"/>
      <c r="G44" s="46"/>
      <c r="H44" s="46"/>
      <c r="I44" s="46"/>
      <c r="J44" s="46"/>
    </row>
    <row r="45" spans="1:54" ht="26.25" customHeight="1" x14ac:dyDescent="0.25">
      <c r="A45" s="8"/>
      <c r="B45" s="56"/>
      <c r="C45" s="16"/>
      <c r="D45" s="16"/>
      <c r="E45" s="12"/>
      <c r="F45" s="16"/>
      <c r="G45" s="16"/>
      <c r="H45" s="16"/>
      <c r="I45" s="16"/>
      <c r="J45" s="16"/>
    </row>
    <row r="46" spans="1:54" x14ac:dyDescent="0.25">
      <c r="F46" s="28"/>
      <c r="G46" s="28"/>
      <c r="K46" s="31"/>
      <c r="L46" s="31"/>
      <c r="M46" s="31"/>
      <c r="N46" s="32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</row>
    <row r="47" spans="1:54" ht="30" customHeight="1" x14ac:dyDescent="0.25">
      <c r="F47" s="28"/>
      <c r="G47" s="28"/>
      <c r="K47" s="31"/>
      <c r="L47" s="31"/>
      <c r="M47" s="31"/>
      <c r="N47" s="32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</row>
    <row r="48" spans="1:54" s="37" customFormat="1" ht="20.25" x14ac:dyDescent="0.25">
      <c r="A48" s="33"/>
      <c r="B48" s="24"/>
      <c r="C48" s="22"/>
      <c r="D48" s="24"/>
      <c r="E48" s="34"/>
      <c r="F48" s="24"/>
      <c r="G48" s="24"/>
      <c r="H48" s="22"/>
      <c r="I48" s="22"/>
      <c r="J48" s="22"/>
      <c r="K48" s="35"/>
      <c r="L48" s="35"/>
      <c r="M48" s="35"/>
      <c r="N48" s="3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50" spans="1:54" s="37" customFormat="1" ht="20.25" x14ac:dyDescent="0.25">
      <c r="A50" s="38"/>
      <c r="E50" s="39"/>
      <c r="F50" s="40"/>
      <c r="G50" s="40"/>
      <c r="K50" s="35"/>
      <c r="L50" s="35"/>
      <c r="M50" s="35"/>
      <c r="N50" s="36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</sheetData>
  <mergeCells count="28">
    <mergeCell ref="I1:J1"/>
    <mergeCell ref="A39:J39"/>
    <mergeCell ref="H12:J12"/>
    <mergeCell ref="H19:J19"/>
    <mergeCell ref="H26:J26"/>
    <mergeCell ref="A37:J37"/>
    <mergeCell ref="A38:J38"/>
    <mergeCell ref="C19:E19"/>
    <mergeCell ref="C26:E26"/>
    <mergeCell ref="A36:J36"/>
    <mergeCell ref="C27:E27"/>
    <mergeCell ref="H27:J27"/>
    <mergeCell ref="A34:J34"/>
    <mergeCell ref="A35:J35"/>
    <mergeCell ref="C25:E25"/>
    <mergeCell ref="C12:E13"/>
    <mergeCell ref="H25:J25"/>
    <mergeCell ref="C11:J11"/>
    <mergeCell ref="C9:E9"/>
    <mergeCell ref="C10:E10"/>
    <mergeCell ref="A2:J2"/>
    <mergeCell ref="A3:J3"/>
    <mergeCell ref="A6:A7"/>
    <mergeCell ref="B6:B7"/>
    <mergeCell ref="C6:D6"/>
    <mergeCell ref="H6:J6"/>
    <mergeCell ref="E6:G6"/>
    <mergeCell ref="C20:E24"/>
  </mergeCells>
  <pageMargins left="0.70866141732283472" right="0.70866141732283472" top="0.74803149606299213" bottom="0.74803149606299213" header="0.31496062992125984" footer="0.31496062992125984"/>
  <pageSetup paperSize="9" scale="47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"/>
  <sheetViews>
    <sheetView tabSelected="1" view="pageBreakPreview" topLeftCell="A29" zoomScale="90" zoomScaleNormal="85" zoomScaleSheetLayoutView="90" workbookViewId="0">
      <selection activeCell="E15" sqref="E15"/>
    </sheetView>
  </sheetViews>
  <sheetFormatPr defaultRowHeight="15" x14ac:dyDescent="0.25"/>
  <cols>
    <col min="1" max="1" width="9.140625" style="23"/>
    <col min="2" max="2" width="56.28515625" style="24" customWidth="1"/>
    <col min="3" max="3" width="16" style="24" customWidth="1"/>
    <col min="4" max="4" width="11.28515625" style="24" customWidth="1"/>
    <col min="5" max="5" width="14.28515625" style="25" customWidth="1"/>
    <col min="6" max="6" width="15.85546875" style="24" customWidth="1"/>
    <col min="7" max="7" width="14" style="24" customWidth="1"/>
    <col min="8" max="10" width="16.28515625" style="24" customWidth="1"/>
    <col min="11" max="11" width="9.140625" style="24"/>
    <col min="12" max="12" width="11" style="24" customWidth="1"/>
    <col min="13" max="13" width="11.7109375" style="24" customWidth="1"/>
    <col min="14" max="16384" width="9.140625" style="24"/>
  </cols>
  <sheetData>
    <row r="1" spans="1:16" hidden="1" x14ac:dyDescent="0.25">
      <c r="I1" s="73" t="s">
        <v>68</v>
      </c>
      <c r="J1" s="73"/>
    </row>
    <row r="2" spans="1:16" s="22" customFormat="1" ht="21" customHeight="1" x14ac:dyDescent="0.25">
      <c r="A2" s="66" t="s">
        <v>97</v>
      </c>
      <c r="B2" s="66"/>
      <c r="C2" s="66"/>
      <c r="D2" s="66"/>
      <c r="E2" s="66"/>
      <c r="F2" s="66"/>
      <c r="G2" s="66"/>
      <c r="H2" s="66"/>
      <c r="I2" s="66"/>
      <c r="J2" s="66"/>
    </row>
    <row r="3" spans="1:16" s="22" customFormat="1" ht="18" customHeight="1" x14ac:dyDescent="0.25">
      <c r="A3" s="67" t="s">
        <v>66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s="22" customFormat="1" x14ac:dyDescent="0.25">
      <c r="A4" s="6"/>
      <c r="B4" s="49"/>
      <c r="C4" s="49"/>
      <c r="D4" s="49"/>
      <c r="E4" s="10"/>
      <c r="F4" s="3"/>
      <c r="G4" s="3"/>
      <c r="H4" s="49"/>
      <c r="I4" s="49"/>
      <c r="J4" s="49"/>
    </row>
    <row r="5" spans="1:16" x14ac:dyDescent="0.25">
      <c r="J5" s="26" t="s">
        <v>16</v>
      </c>
    </row>
    <row r="6" spans="1:16" ht="32.25" customHeight="1" x14ac:dyDescent="0.25">
      <c r="A6" s="68" t="s">
        <v>0</v>
      </c>
      <c r="B6" s="69" t="s">
        <v>1</v>
      </c>
      <c r="C6" s="69" t="s">
        <v>2</v>
      </c>
      <c r="D6" s="69"/>
      <c r="E6" s="69" t="s">
        <v>3</v>
      </c>
      <c r="F6" s="69"/>
      <c r="G6" s="69"/>
      <c r="H6" s="69" t="s">
        <v>4</v>
      </c>
      <c r="I6" s="69"/>
      <c r="J6" s="69"/>
    </row>
    <row r="7" spans="1:16" ht="75" x14ac:dyDescent="0.25">
      <c r="A7" s="68"/>
      <c r="B7" s="69"/>
      <c r="C7" s="51" t="s">
        <v>5</v>
      </c>
      <c r="D7" s="51" t="s">
        <v>6</v>
      </c>
      <c r="E7" s="11" t="s">
        <v>7</v>
      </c>
      <c r="F7" s="51" t="s">
        <v>8</v>
      </c>
      <c r="G7" s="51" t="s">
        <v>18</v>
      </c>
      <c r="H7" s="51" t="s">
        <v>9</v>
      </c>
      <c r="I7" s="51" t="s">
        <v>10</v>
      </c>
      <c r="J7" s="51" t="s">
        <v>19</v>
      </c>
    </row>
    <row r="8" spans="1:16" x14ac:dyDescent="0.25">
      <c r="A8" s="50"/>
      <c r="B8" s="51">
        <v>2</v>
      </c>
      <c r="C8" s="51">
        <v>3</v>
      </c>
      <c r="D8" s="51">
        <v>4</v>
      </c>
      <c r="E8" s="11">
        <v>5</v>
      </c>
      <c r="F8" s="51">
        <v>6</v>
      </c>
      <c r="G8" s="51">
        <v>7</v>
      </c>
      <c r="H8" s="1">
        <v>8</v>
      </c>
      <c r="I8" s="51">
        <v>9</v>
      </c>
      <c r="J8" s="51">
        <v>10</v>
      </c>
      <c r="M8" s="27"/>
      <c r="P8" s="28"/>
    </row>
    <row r="9" spans="1:16" s="22" customFormat="1" ht="29.25" customHeight="1" x14ac:dyDescent="0.25">
      <c r="A9" s="7">
        <v>1</v>
      </c>
      <c r="B9" s="2" t="s">
        <v>23</v>
      </c>
      <c r="C9" s="65"/>
      <c r="D9" s="65"/>
      <c r="E9" s="65"/>
      <c r="F9" s="5">
        <f>F10+F32</f>
        <v>577230.81373103778</v>
      </c>
      <c r="G9" s="5" t="s">
        <v>27</v>
      </c>
      <c r="H9" s="47"/>
      <c r="I9" s="47"/>
      <c r="J9" s="47"/>
    </row>
    <row r="10" spans="1:16" ht="29.25" customHeight="1" x14ac:dyDescent="0.25">
      <c r="A10" s="7">
        <v>2</v>
      </c>
      <c r="B10" s="9" t="s">
        <v>22</v>
      </c>
      <c r="C10" s="65"/>
      <c r="D10" s="65"/>
      <c r="E10" s="65"/>
      <c r="F10" s="5">
        <f>F12+F23</f>
        <v>525596.68837103783</v>
      </c>
      <c r="G10" s="5" t="s">
        <v>27</v>
      </c>
      <c r="H10" s="48"/>
      <c r="I10" s="48"/>
      <c r="J10" s="48"/>
    </row>
    <row r="11" spans="1:16" ht="37.5" customHeight="1" x14ac:dyDescent="0.25">
      <c r="A11" s="7" t="s">
        <v>28</v>
      </c>
      <c r="B11" s="2" t="s">
        <v>20</v>
      </c>
      <c r="C11" s="64"/>
      <c r="D11" s="64"/>
      <c r="E11" s="64"/>
      <c r="F11" s="64"/>
      <c r="G11" s="64"/>
      <c r="H11" s="64"/>
      <c r="I11" s="64"/>
      <c r="J11" s="64"/>
      <c r="L11" s="29"/>
    </row>
    <row r="12" spans="1:16" s="22" customFormat="1" ht="37.5" customHeight="1" x14ac:dyDescent="0.25">
      <c r="A12" s="7" t="s">
        <v>29</v>
      </c>
      <c r="B12" s="2" t="s">
        <v>34</v>
      </c>
      <c r="C12" s="63"/>
      <c r="D12" s="63"/>
      <c r="E12" s="63"/>
      <c r="F12" s="5">
        <f>SUM(F13:F22)+K12+L12+M12+N12+O12</f>
        <v>352928.54046230309</v>
      </c>
      <c r="G12" s="1" t="s">
        <v>67</v>
      </c>
      <c r="H12" s="63"/>
      <c r="I12" s="63"/>
      <c r="J12" s="63"/>
      <c r="K12" s="22">
        <v>2257.1999999999998</v>
      </c>
      <c r="M12" s="22">
        <v>4099.3244596000004</v>
      </c>
      <c r="N12" s="22">
        <v>4532.22</v>
      </c>
    </row>
    <row r="13" spans="1:16" s="22" customFormat="1" ht="37.5" customHeight="1" x14ac:dyDescent="0.25">
      <c r="A13" s="50" t="s">
        <v>35</v>
      </c>
      <c r="B13" s="41" t="s">
        <v>99</v>
      </c>
      <c r="C13" s="63"/>
      <c r="D13" s="63"/>
      <c r="E13" s="63"/>
      <c r="F13" s="13">
        <v>42278</v>
      </c>
      <c r="G13" s="4" t="s">
        <v>45</v>
      </c>
      <c r="H13" s="47"/>
      <c r="I13" s="47"/>
      <c r="J13" s="47"/>
    </row>
    <row r="14" spans="1:16" s="22" customFormat="1" ht="37.5" customHeight="1" x14ac:dyDescent="0.25">
      <c r="A14" s="62" t="s">
        <v>58</v>
      </c>
      <c r="B14" s="41" t="s">
        <v>100</v>
      </c>
      <c r="C14" s="61"/>
      <c r="D14" s="61"/>
      <c r="E14" s="61"/>
      <c r="F14" s="13">
        <v>121126</v>
      </c>
      <c r="G14" s="4" t="s">
        <v>45</v>
      </c>
      <c r="H14" s="61"/>
      <c r="I14" s="61"/>
      <c r="J14" s="61"/>
    </row>
    <row r="15" spans="1:16" s="22" customFormat="1" ht="45" customHeight="1" x14ac:dyDescent="0.25">
      <c r="A15" s="62" t="s">
        <v>61</v>
      </c>
      <c r="B15" s="59" t="s">
        <v>102</v>
      </c>
      <c r="C15" s="61"/>
      <c r="D15" s="61"/>
      <c r="E15" s="61"/>
      <c r="F15" s="14">
        <v>5854.6274250939996</v>
      </c>
      <c r="G15" s="4" t="s">
        <v>27</v>
      </c>
      <c r="H15" s="61"/>
      <c r="I15" s="61"/>
      <c r="J15" s="61"/>
    </row>
    <row r="16" spans="1:16" s="22" customFormat="1" ht="45" customHeight="1" x14ac:dyDescent="0.25">
      <c r="A16" s="62" t="s">
        <v>62</v>
      </c>
      <c r="B16" s="59" t="s">
        <v>78</v>
      </c>
      <c r="C16" s="47"/>
      <c r="D16" s="47"/>
      <c r="E16" s="47"/>
      <c r="F16" s="14">
        <v>24547.675213609102</v>
      </c>
      <c r="G16" s="4" t="s">
        <v>27</v>
      </c>
      <c r="H16" s="47"/>
      <c r="I16" s="47"/>
      <c r="J16" s="47"/>
    </row>
    <row r="17" spans="1:19" s="22" customFormat="1" ht="37.5" customHeight="1" x14ac:dyDescent="0.25">
      <c r="A17" s="62" t="s">
        <v>63</v>
      </c>
      <c r="B17" s="59" t="s">
        <v>79</v>
      </c>
      <c r="C17" s="47"/>
      <c r="D17" s="47"/>
      <c r="E17" s="47"/>
      <c r="F17" s="14">
        <v>21346.228000000003</v>
      </c>
      <c r="G17" s="4" t="s">
        <v>27</v>
      </c>
      <c r="H17" s="47"/>
      <c r="I17" s="47"/>
      <c r="J17" s="47"/>
    </row>
    <row r="18" spans="1:19" s="22" customFormat="1" ht="51.75" customHeight="1" x14ac:dyDescent="0.25">
      <c r="A18" s="62" t="s">
        <v>64</v>
      </c>
      <c r="B18" s="59" t="s">
        <v>92</v>
      </c>
      <c r="C18" s="47"/>
      <c r="D18" s="47"/>
      <c r="E18" s="47"/>
      <c r="F18" s="14">
        <v>15801.951172000001</v>
      </c>
      <c r="G18" s="4" t="s">
        <v>45</v>
      </c>
      <c r="H18" s="47"/>
      <c r="I18" s="47"/>
      <c r="J18" s="47"/>
    </row>
    <row r="19" spans="1:19" s="22" customFormat="1" ht="49.5" customHeight="1" x14ac:dyDescent="0.25">
      <c r="A19" s="62" t="s">
        <v>96</v>
      </c>
      <c r="B19" s="59" t="s">
        <v>93</v>
      </c>
      <c r="C19" s="47"/>
      <c r="D19" s="47"/>
      <c r="E19" s="47"/>
      <c r="F19" s="14">
        <v>26768.120844000001</v>
      </c>
      <c r="G19" s="4" t="s">
        <v>45</v>
      </c>
      <c r="H19" s="47"/>
      <c r="I19" s="47"/>
      <c r="J19" s="47"/>
    </row>
    <row r="20" spans="1:19" s="22" customFormat="1" ht="76.5" customHeight="1" x14ac:dyDescent="0.25">
      <c r="A20" s="62" t="s">
        <v>101</v>
      </c>
      <c r="B20" s="59" t="s">
        <v>94</v>
      </c>
      <c r="C20" s="47"/>
      <c r="D20" s="47"/>
      <c r="E20" s="47"/>
      <c r="F20" s="14">
        <v>58449.490584000006</v>
      </c>
      <c r="G20" s="4" t="s">
        <v>45</v>
      </c>
      <c r="H20" s="47"/>
      <c r="I20" s="47"/>
      <c r="J20" s="47"/>
    </row>
    <row r="21" spans="1:19" s="22" customFormat="1" ht="57" customHeight="1" x14ac:dyDescent="0.25">
      <c r="A21" s="62" t="s">
        <v>104</v>
      </c>
      <c r="B21" s="59" t="s">
        <v>95</v>
      </c>
      <c r="C21" s="47"/>
      <c r="D21" s="47"/>
      <c r="E21" s="47"/>
      <c r="F21" s="14">
        <v>18286.595796000001</v>
      </c>
      <c r="G21" s="4" t="s">
        <v>45</v>
      </c>
      <c r="H21" s="47"/>
      <c r="I21" s="47"/>
      <c r="J21" s="47"/>
    </row>
    <row r="22" spans="1:19" s="22" customFormat="1" ht="65.25" customHeight="1" x14ac:dyDescent="0.25">
      <c r="A22" s="62" t="s">
        <v>105</v>
      </c>
      <c r="B22" s="59" t="s">
        <v>103</v>
      </c>
      <c r="C22" s="61"/>
      <c r="D22" s="61"/>
      <c r="E22" s="61"/>
      <c r="F22" s="14">
        <v>7581.1069680000001</v>
      </c>
      <c r="G22" s="4" t="s">
        <v>45</v>
      </c>
      <c r="H22" s="61"/>
      <c r="I22" s="61"/>
      <c r="J22" s="61"/>
    </row>
    <row r="23" spans="1:19" s="22" customFormat="1" ht="37.5" customHeight="1" x14ac:dyDescent="0.25">
      <c r="A23" s="7" t="s">
        <v>30</v>
      </c>
      <c r="B23" s="2" t="s">
        <v>21</v>
      </c>
      <c r="C23" s="63"/>
      <c r="D23" s="63"/>
      <c r="E23" s="63"/>
      <c r="F23" s="5">
        <f>SUM(F24:F29)+K23+L23+M23+N23+O23+P23+Q23+R23+S23+L27</f>
        <v>172668.14790873471</v>
      </c>
      <c r="G23" s="4" t="s">
        <v>27</v>
      </c>
      <c r="H23" s="63"/>
      <c r="I23" s="63"/>
      <c r="J23" s="63"/>
      <c r="K23" s="22">
        <v>446.03463999999997</v>
      </c>
      <c r="L23" s="22">
        <v>396.56799999999998</v>
      </c>
      <c r="M23" s="22">
        <v>156.54</v>
      </c>
      <c r="N23" s="22">
        <v>156.54</v>
      </c>
      <c r="O23" s="22">
        <v>662.68600000000004</v>
      </c>
      <c r="P23" s="22">
        <v>2605.128244</v>
      </c>
      <c r="Q23" s="22">
        <v>1777.6461156799999</v>
      </c>
      <c r="R23" s="22">
        <v>1777.6461156799999</v>
      </c>
      <c r="S23" s="22">
        <v>10602.976000000001</v>
      </c>
    </row>
    <row r="24" spans="1:19" s="22" customFormat="1" ht="37.5" customHeight="1" x14ac:dyDescent="0.25">
      <c r="A24" s="50" t="s">
        <v>36</v>
      </c>
      <c r="B24" s="59" t="s">
        <v>80</v>
      </c>
      <c r="C24" s="70"/>
      <c r="D24" s="71"/>
      <c r="E24" s="72"/>
      <c r="F24" s="14">
        <v>18082.19125807075</v>
      </c>
      <c r="G24" s="4" t="s">
        <v>27</v>
      </c>
      <c r="H24" s="47"/>
      <c r="I24" s="47"/>
      <c r="J24" s="47"/>
    </row>
    <row r="25" spans="1:19" s="22" customFormat="1" ht="37.5" customHeight="1" x14ac:dyDescent="0.25">
      <c r="A25" s="58" t="s">
        <v>37</v>
      </c>
      <c r="B25" s="59" t="s">
        <v>81</v>
      </c>
      <c r="C25" s="70"/>
      <c r="D25" s="71"/>
      <c r="E25" s="72"/>
      <c r="F25" s="14">
        <v>41035.863999999994</v>
      </c>
      <c r="G25" s="4" t="s">
        <v>27</v>
      </c>
      <c r="H25" s="47"/>
      <c r="I25" s="47"/>
      <c r="J25" s="47"/>
    </row>
    <row r="26" spans="1:19" s="22" customFormat="1" ht="40.5" customHeight="1" x14ac:dyDescent="0.25">
      <c r="A26" s="58" t="s">
        <v>38</v>
      </c>
      <c r="B26" s="59" t="s">
        <v>82</v>
      </c>
      <c r="C26" s="70"/>
      <c r="D26" s="71"/>
      <c r="E26" s="72"/>
      <c r="F26" s="14">
        <v>22428.097015648</v>
      </c>
      <c r="G26" s="4" t="s">
        <v>27</v>
      </c>
      <c r="H26" s="47"/>
      <c r="I26" s="47"/>
      <c r="J26" s="47"/>
    </row>
    <row r="27" spans="1:19" s="22" customFormat="1" ht="57" customHeight="1" x14ac:dyDescent="0.25">
      <c r="A27" s="58" t="s">
        <v>44</v>
      </c>
      <c r="B27" s="59" t="s">
        <v>83</v>
      </c>
      <c r="C27" s="70"/>
      <c r="D27" s="71"/>
      <c r="E27" s="72"/>
      <c r="F27" s="14">
        <v>32537.592186992002</v>
      </c>
      <c r="G27" s="4" t="s">
        <v>27</v>
      </c>
      <c r="H27" s="47"/>
      <c r="I27" s="47"/>
      <c r="J27" s="47"/>
      <c r="L27" s="22">
        <v>5415.5952240000006</v>
      </c>
    </row>
    <row r="28" spans="1:19" s="22" customFormat="1" ht="53.25" customHeight="1" x14ac:dyDescent="0.25">
      <c r="A28" s="58" t="s">
        <v>65</v>
      </c>
      <c r="B28" s="59" t="s">
        <v>84</v>
      </c>
      <c r="C28" s="70"/>
      <c r="D28" s="71"/>
      <c r="E28" s="72"/>
      <c r="F28" s="14">
        <v>15164.499148663999</v>
      </c>
      <c r="G28" s="4" t="s">
        <v>27</v>
      </c>
      <c r="H28" s="47"/>
      <c r="I28" s="47"/>
      <c r="J28" s="47"/>
    </row>
    <row r="29" spans="1:19" s="22" customFormat="1" ht="53.25" customHeight="1" x14ac:dyDescent="0.25">
      <c r="A29" s="58" t="s">
        <v>85</v>
      </c>
      <c r="B29" s="59" t="s">
        <v>86</v>
      </c>
      <c r="C29" s="52"/>
      <c r="D29" s="53"/>
      <c r="E29" s="54"/>
      <c r="F29" s="14">
        <v>19422.543959999999</v>
      </c>
      <c r="G29" s="4" t="s">
        <v>27</v>
      </c>
      <c r="H29" s="47"/>
      <c r="I29" s="47"/>
      <c r="J29" s="47"/>
    </row>
    <row r="30" spans="1:19" s="22" customFormat="1" ht="37.5" customHeight="1" x14ac:dyDescent="0.25">
      <c r="A30" s="7" t="s">
        <v>31</v>
      </c>
      <c r="B30" s="2" t="s">
        <v>24</v>
      </c>
      <c r="C30" s="76"/>
      <c r="D30" s="77"/>
      <c r="E30" s="78"/>
      <c r="F30" s="5">
        <v>0</v>
      </c>
      <c r="G30" s="5"/>
      <c r="H30" s="63"/>
      <c r="I30" s="63"/>
      <c r="J30" s="63"/>
    </row>
    <row r="31" spans="1:19" s="22" customFormat="1" ht="37.5" customHeight="1" x14ac:dyDescent="0.25">
      <c r="A31" s="7" t="s">
        <v>32</v>
      </c>
      <c r="B31" s="2" t="s">
        <v>25</v>
      </c>
      <c r="C31" s="63"/>
      <c r="D31" s="63"/>
      <c r="E31" s="63"/>
      <c r="F31" s="4">
        <v>0</v>
      </c>
      <c r="G31" s="4"/>
      <c r="H31" s="63"/>
      <c r="I31" s="63"/>
      <c r="J31" s="63"/>
    </row>
    <row r="32" spans="1:19" s="22" customFormat="1" ht="37.5" customHeight="1" x14ac:dyDescent="0.25">
      <c r="A32" s="7" t="s">
        <v>33</v>
      </c>
      <c r="B32" s="2" t="s">
        <v>26</v>
      </c>
      <c r="C32" s="63"/>
      <c r="D32" s="63"/>
      <c r="E32" s="63"/>
      <c r="F32" s="5">
        <f>SUM(F33:F34)+M51+P33+P34+P35</f>
        <v>51634.125359999998</v>
      </c>
      <c r="G32" s="5" t="s">
        <v>27</v>
      </c>
      <c r="H32" s="64"/>
      <c r="I32" s="64"/>
      <c r="J32" s="64"/>
      <c r="M32" s="22">
        <v>1502.5</v>
      </c>
    </row>
    <row r="33" spans="1:16" ht="30" x14ac:dyDescent="0.25">
      <c r="A33" s="50" t="s">
        <v>40</v>
      </c>
      <c r="B33" s="60" t="s">
        <v>89</v>
      </c>
      <c r="C33" s="48"/>
      <c r="D33" s="48"/>
      <c r="E33" s="48"/>
      <c r="F33" s="5">
        <v>9500</v>
      </c>
      <c r="G33" s="5" t="s">
        <v>27</v>
      </c>
      <c r="H33" s="48"/>
      <c r="I33" s="48"/>
      <c r="J33" s="48"/>
      <c r="M33" s="24">
        <v>1274.9996000000001</v>
      </c>
      <c r="P33" s="24">
        <v>4340</v>
      </c>
    </row>
    <row r="34" spans="1:16" ht="30.75" customHeight="1" x14ac:dyDescent="0.25">
      <c r="A34" s="50" t="s">
        <v>41</v>
      </c>
      <c r="B34" s="60" t="s">
        <v>88</v>
      </c>
      <c r="C34" s="48"/>
      <c r="D34" s="48"/>
      <c r="E34" s="48"/>
      <c r="F34" s="5">
        <v>11200</v>
      </c>
      <c r="G34" s="5" t="s">
        <v>27</v>
      </c>
      <c r="H34" s="48"/>
      <c r="I34" s="48"/>
      <c r="J34" s="48"/>
      <c r="M34" s="24">
        <v>470</v>
      </c>
      <c r="P34" s="24">
        <v>4850</v>
      </c>
    </row>
    <row r="35" spans="1:16" ht="23.25" hidden="1" customHeight="1" x14ac:dyDescent="0.25">
      <c r="A35" s="57" t="s">
        <v>42</v>
      </c>
      <c r="B35" s="60" t="s">
        <v>87</v>
      </c>
      <c r="C35" s="48"/>
      <c r="D35" s="48"/>
      <c r="E35" s="48"/>
      <c r="F35" s="5">
        <v>4340</v>
      </c>
      <c r="G35" s="5" t="s">
        <v>27</v>
      </c>
      <c r="H35" s="48"/>
      <c r="I35" s="48"/>
      <c r="J35" s="48"/>
      <c r="M35" s="24">
        <v>600</v>
      </c>
      <c r="P35" s="24">
        <v>3540.5050000000001</v>
      </c>
    </row>
    <row r="36" spans="1:16" ht="23.25" hidden="1" customHeight="1" x14ac:dyDescent="0.25">
      <c r="A36" s="57" t="s">
        <v>43</v>
      </c>
      <c r="B36" s="60" t="s">
        <v>90</v>
      </c>
      <c r="C36" s="48"/>
      <c r="D36" s="48"/>
      <c r="E36" s="48"/>
      <c r="F36" s="5">
        <v>4850</v>
      </c>
      <c r="G36" s="5" t="s">
        <v>27</v>
      </c>
      <c r="H36" s="48"/>
      <c r="I36" s="48"/>
      <c r="J36" s="48"/>
      <c r="M36" s="24">
        <v>118.1</v>
      </c>
    </row>
    <row r="37" spans="1:16" ht="23.25" hidden="1" customHeight="1" x14ac:dyDescent="0.25">
      <c r="A37" s="57" t="s">
        <v>98</v>
      </c>
      <c r="B37" s="60" t="s">
        <v>91</v>
      </c>
      <c r="C37" s="48"/>
      <c r="D37" s="48"/>
      <c r="E37" s="48"/>
      <c r="F37" s="5">
        <v>3540.5050000000001</v>
      </c>
      <c r="G37" s="5" t="s">
        <v>27</v>
      </c>
      <c r="H37" s="48"/>
      <c r="I37" s="48"/>
      <c r="J37" s="48"/>
      <c r="M37" s="24">
        <v>150.1</v>
      </c>
    </row>
    <row r="38" spans="1:16" x14ac:dyDescent="0.25">
      <c r="B38" s="30"/>
      <c r="M38" s="24">
        <v>360</v>
      </c>
    </row>
    <row r="39" spans="1:16" x14ac:dyDescent="0.25">
      <c r="B39" s="30"/>
      <c r="M39" s="24">
        <v>507.19693000000001</v>
      </c>
    </row>
    <row r="40" spans="1:16" x14ac:dyDescent="0.25">
      <c r="A40" s="75" t="s">
        <v>11</v>
      </c>
      <c r="B40" s="75"/>
      <c r="C40" s="75"/>
      <c r="D40" s="75"/>
      <c r="E40" s="75"/>
      <c r="F40" s="75"/>
      <c r="G40" s="75"/>
      <c r="H40" s="75"/>
      <c r="I40" s="75"/>
      <c r="J40" s="75"/>
      <c r="M40" s="24">
        <v>2696.60833</v>
      </c>
    </row>
    <row r="41" spans="1:16" ht="28.5" customHeight="1" x14ac:dyDescent="0.25">
      <c r="A41" s="74" t="s">
        <v>12</v>
      </c>
      <c r="B41" s="74"/>
      <c r="C41" s="74"/>
      <c r="D41" s="74"/>
      <c r="E41" s="74"/>
      <c r="F41" s="74"/>
      <c r="G41" s="74"/>
      <c r="H41" s="74"/>
      <c r="I41" s="74"/>
      <c r="J41" s="74"/>
      <c r="M41" s="24">
        <v>1396.125</v>
      </c>
    </row>
    <row r="42" spans="1:16" ht="30" customHeight="1" x14ac:dyDescent="0.25">
      <c r="A42" s="74" t="s">
        <v>13</v>
      </c>
      <c r="B42" s="74"/>
      <c r="C42" s="74"/>
      <c r="D42" s="74"/>
      <c r="E42" s="74"/>
      <c r="F42" s="74"/>
      <c r="G42" s="74"/>
      <c r="H42" s="74"/>
      <c r="I42" s="74"/>
      <c r="J42" s="74"/>
      <c r="M42" s="24">
        <v>330</v>
      </c>
    </row>
    <row r="43" spans="1:16" ht="21" customHeight="1" x14ac:dyDescent="0.25">
      <c r="A43" s="74" t="s">
        <v>14</v>
      </c>
      <c r="B43" s="74"/>
      <c r="C43" s="74"/>
      <c r="D43" s="74"/>
      <c r="E43" s="74"/>
      <c r="F43" s="74"/>
      <c r="G43" s="74"/>
      <c r="H43" s="74"/>
      <c r="I43" s="74"/>
      <c r="J43" s="74"/>
      <c r="M43" s="24">
        <v>750</v>
      </c>
    </row>
    <row r="44" spans="1:16" ht="27.75" customHeight="1" x14ac:dyDescent="0.25">
      <c r="A44" s="74" t="s">
        <v>15</v>
      </c>
      <c r="B44" s="74"/>
      <c r="C44" s="74"/>
      <c r="D44" s="74"/>
      <c r="E44" s="74"/>
      <c r="F44" s="74"/>
      <c r="G44" s="74"/>
      <c r="H44" s="74"/>
      <c r="I44" s="74"/>
      <c r="J44" s="74"/>
      <c r="M44" s="24">
        <v>385.65</v>
      </c>
    </row>
    <row r="45" spans="1:16" x14ac:dyDescent="0.25">
      <c r="A45" s="74" t="s">
        <v>17</v>
      </c>
      <c r="B45" s="74"/>
      <c r="C45" s="74"/>
      <c r="D45" s="74"/>
      <c r="E45" s="74"/>
      <c r="F45" s="74"/>
      <c r="G45" s="74"/>
      <c r="H45" s="74"/>
      <c r="I45" s="74"/>
      <c r="J45" s="74"/>
      <c r="M45" s="24">
        <v>2754.7330000000002</v>
      </c>
    </row>
    <row r="46" spans="1:16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M46" s="24">
        <v>2600</v>
      </c>
    </row>
    <row r="47" spans="1:16" ht="30" x14ac:dyDescent="0.25">
      <c r="A47" s="55"/>
      <c r="B47" s="56" t="s">
        <v>70</v>
      </c>
      <c r="C47" s="55" t="s">
        <v>69</v>
      </c>
      <c r="D47" s="55"/>
      <c r="E47" s="55"/>
      <c r="F47" s="55"/>
      <c r="G47" s="55"/>
      <c r="H47" s="55"/>
      <c r="I47" s="55"/>
      <c r="J47" s="55"/>
      <c r="M47" s="24">
        <v>570</v>
      </c>
    </row>
    <row r="48" spans="1:16" ht="30" x14ac:dyDescent="0.25">
      <c r="A48" s="55"/>
      <c r="B48" s="56" t="s">
        <v>76</v>
      </c>
      <c r="C48" s="55" t="s">
        <v>71</v>
      </c>
      <c r="D48" s="55"/>
      <c r="E48" s="55"/>
      <c r="F48" s="55"/>
      <c r="G48" s="55"/>
      <c r="H48" s="55"/>
      <c r="I48" s="55"/>
      <c r="J48" s="55"/>
      <c r="M48" s="24">
        <v>320</v>
      </c>
    </row>
    <row r="49" spans="1:54" ht="30" x14ac:dyDescent="0.25">
      <c r="A49" s="55"/>
      <c r="B49" s="56" t="s">
        <v>72</v>
      </c>
      <c r="C49" s="55" t="s">
        <v>73</v>
      </c>
      <c r="D49" s="55"/>
      <c r="E49" s="55"/>
      <c r="F49" s="55"/>
      <c r="G49" s="55"/>
      <c r="H49" s="55"/>
      <c r="I49" s="55"/>
      <c r="J49" s="55"/>
      <c r="M49" s="24">
        <v>947.60749999999996</v>
      </c>
    </row>
    <row r="50" spans="1:54" ht="30" x14ac:dyDescent="0.25">
      <c r="A50" s="55"/>
      <c r="B50" s="56" t="s">
        <v>74</v>
      </c>
      <c r="C50" s="55" t="s">
        <v>75</v>
      </c>
      <c r="D50" s="55"/>
      <c r="E50" s="55"/>
      <c r="F50" s="55"/>
      <c r="G50" s="55"/>
      <c r="H50" s="55"/>
      <c r="I50" s="55"/>
      <c r="J50" s="55"/>
      <c r="M50" s="24">
        <v>470</v>
      </c>
    </row>
    <row r="51" spans="1:54" ht="26.25" customHeight="1" x14ac:dyDescent="0.25">
      <c r="A51" s="8"/>
      <c r="B51" s="56"/>
      <c r="C51" s="55"/>
      <c r="D51" s="55"/>
      <c r="E51" s="12"/>
      <c r="F51" s="55"/>
      <c r="G51" s="55"/>
      <c r="H51" s="55"/>
      <c r="I51" s="55"/>
      <c r="J51" s="55"/>
      <c r="M51" s="24">
        <f>SUM(M32:M50)</f>
        <v>18203.620360000001</v>
      </c>
    </row>
    <row r="52" spans="1:54" x14ac:dyDescent="0.25">
      <c r="F52" s="28"/>
      <c r="G52" s="28"/>
      <c r="K52" s="31"/>
      <c r="L52" s="31"/>
      <c r="M52" s="31"/>
      <c r="N52" s="32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</row>
    <row r="53" spans="1:54" ht="30" customHeight="1" x14ac:dyDescent="0.25">
      <c r="F53" s="28"/>
      <c r="G53" s="28"/>
      <c r="K53" s="31"/>
      <c r="L53" s="31"/>
      <c r="M53" s="31"/>
      <c r="N53" s="32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</row>
    <row r="54" spans="1:54" s="37" customFormat="1" ht="20.25" x14ac:dyDescent="0.25">
      <c r="A54" s="33"/>
      <c r="B54" s="24"/>
      <c r="C54" s="22"/>
      <c r="D54" s="24"/>
      <c r="E54" s="34"/>
      <c r="F54" s="24"/>
      <c r="G54" s="24"/>
      <c r="H54" s="22"/>
      <c r="I54" s="22"/>
      <c r="J54" s="22"/>
      <c r="K54" s="35"/>
      <c r="L54" s="35"/>
      <c r="M54" s="35"/>
      <c r="N54" s="36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6" spans="1:54" s="37" customFormat="1" ht="20.25" x14ac:dyDescent="0.25">
      <c r="A56" s="38"/>
      <c r="E56" s="39"/>
      <c r="F56" s="40"/>
      <c r="G56" s="40"/>
      <c r="K56" s="35"/>
      <c r="L56" s="35"/>
      <c r="M56" s="35"/>
      <c r="N56" s="36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</sheetData>
  <mergeCells count="28">
    <mergeCell ref="C23:E23"/>
    <mergeCell ref="H23:J23"/>
    <mergeCell ref="I1:J1"/>
    <mergeCell ref="A2:J2"/>
    <mergeCell ref="A3:J3"/>
    <mergeCell ref="A6:A7"/>
    <mergeCell ref="B6:B7"/>
    <mergeCell ref="C6:D6"/>
    <mergeCell ref="E6:G6"/>
    <mergeCell ref="H6:J6"/>
    <mergeCell ref="C9:E9"/>
    <mergeCell ref="C10:E10"/>
    <mergeCell ref="C11:J11"/>
    <mergeCell ref="C12:E13"/>
    <mergeCell ref="H12:J12"/>
    <mergeCell ref="A45:J45"/>
    <mergeCell ref="C24:E28"/>
    <mergeCell ref="C30:E30"/>
    <mergeCell ref="H30:J30"/>
    <mergeCell ref="C31:E31"/>
    <mergeCell ref="H31:J31"/>
    <mergeCell ref="C32:E32"/>
    <mergeCell ref="H32:J32"/>
    <mergeCell ref="A40:J40"/>
    <mergeCell ref="A41:J41"/>
    <mergeCell ref="A42:J42"/>
    <mergeCell ref="A43:J43"/>
    <mergeCell ref="A44:J44"/>
  </mergeCells>
  <pageMargins left="0.70866141732283472" right="0.70866141732283472" top="0.74803149606299213" bottom="0.74803149606299213" header="0.31496062992125984" footer="0.31496062992125984"/>
  <pageSetup paperSize="9" scale="46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РС</vt:lpstr>
      <vt:lpstr>РС (2)</vt:lpstr>
      <vt:lpstr>РС!Область_печати</vt:lpstr>
      <vt:lpstr>'РС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2025-01-13T01:50:30Z</dcterms:modified>
</cp:coreProperties>
</file>